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turners\Desktop\CNPPID Irrigator Lease\"/>
    </mc:Choice>
  </mc:AlternateContent>
  <xr:revisionPtr revIDLastSave="0" documentId="13_ncr:1_{742D9FD5-437B-4B43-A539-86241C6213B6}" xr6:coauthVersionLast="43" xr6:coauthVersionMax="43" xr10:uidLastSave="{00000000-0000-0000-0000-000000000000}"/>
  <bookViews>
    <workbookView xWindow="-120" yWindow="-120" windowWidth="29040" windowHeight="15840" xr2:uid="{A34E00E4-0A89-4C08-A5E2-C19F65F43D0E}"/>
  </bookViews>
  <sheets>
    <sheet name="Summary" sheetId="4" r:id="rId1"/>
    <sheet name="Allocations" sheetId="5" r:id="rId2"/>
    <sheet name="Score Analysis" sheetId="1" r:id="rId3"/>
    <sheet name="WMC Loss McConaughy-GI" sheetId="3" r:id="rId4"/>
    <sheet name="Appendix E Table" sheetId="8" r:id="rId5"/>
    <sheet name="Appendix F Tables" sheetId="6" r:id="rId6"/>
    <sheet name="Appendix G Tables" sheetId="7" r:id="rId7"/>
  </sheets>
  <calcPr calcId="191029"/>
  <pivotCaches>
    <pivotCache cacheId="0" r:id="rId8"/>
    <pivotCache cacheId="1" r:id="rId9"/>
    <pivotCache cacheId="2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81" i="7" l="1"/>
  <c r="B581" i="7"/>
  <c r="C580" i="7"/>
  <c r="B580" i="7"/>
  <c r="C579" i="7"/>
  <c r="B579" i="7"/>
  <c r="C578" i="7"/>
  <c r="B578" i="7"/>
  <c r="C577" i="7"/>
  <c r="B577" i="7"/>
  <c r="C576" i="7"/>
  <c r="B576" i="7"/>
  <c r="C575" i="7"/>
  <c r="B575" i="7"/>
  <c r="C574" i="7"/>
  <c r="B574" i="7"/>
  <c r="C573" i="7"/>
  <c r="B573" i="7"/>
  <c r="C572" i="7"/>
  <c r="B572" i="7"/>
  <c r="C571" i="7"/>
  <c r="B571" i="7"/>
  <c r="C570" i="7"/>
  <c r="B570" i="7"/>
  <c r="C569" i="7"/>
  <c r="B569" i="7"/>
  <c r="C568" i="7"/>
  <c r="B568" i="7"/>
  <c r="C567" i="7"/>
  <c r="B567" i="7"/>
  <c r="C566" i="7"/>
  <c r="B566" i="7"/>
  <c r="C565" i="7"/>
  <c r="B565" i="7"/>
  <c r="C564" i="7"/>
  <c r="B564" i="7"/>
  <c r="C563" i="7"/>
  <c r="B563" i="7"/>
  <c r="C562" i="7"/>
  <c r="B562" i="7"/>
  <c r="C561" i="7"/>
  <c r="B561" i="7"/>
  <c r="C560" i="7"/>
  <c r="B560" i="7"/>
  <c r="C559" i="7"/>
  <c r="B559" i="7"/>
  <c r="C558" i="7"/>
  <c r="B558" i="7"/>
  <c r="C557" i="7"/>
  <c r="B557" i="7"/>
  <c r="C556" i="7"/>
  <c r="B556" i="7"/>
  <c r="C555" i="7"/>
  <c r="B555" i="7"/>
  <c r="C554" i="7"/>
  <c r="B554" i="7"/>
  <c r="C553" i="7"/>
  <c r="B553" i="7"/>
  <c r="C552" i="7"/>
  <c r="B552" i="7"/>
  <c r="C551" i="7"/>
  <c r="B551" i="7"/>
  <c r="C550" i="7"/>
  <c r="B550" i="7"/>
  <c r="C549" i="7"/>
  <c r="B549" i="7"/>
  <c r="C548" i="7"/>
  <c r="B548" i="7"/>
  <c r="C547" i="7"/>
  <c r="B547" i="7"/>
  <c r="C546" i="7"/>
  <c r="B546" i="7"/>
  <c r="C545" i="7"/>
  <c r="B545" i="7"/>
  <c r="C544" i="7"/>
  <c r="B544" i="7"/>
  <c r="C543" i="7"/>
  <c r="B543" i="7"/>
  <c r="C542" i="7"/>
  <c r="B542" i="7"/>
  <c r="C541" i="7"/>
  <c r="B541" i="7"/>
  <c r="C540" i="7"/>
  <c r="B540" i="7"/>
  <c r="C539" i="7"/>
  <c r="B539" i="7"/>
  <c r="C538" i="7"/>
  <c r="B538" i="7"/>
  <c r="C537" i="7"/>
  <c r="B537" i="7"/>
  <c r="C536" i="7"/>
  <c r="B536" i="7"/>
  <c r="C535" i="7"/>
  <c r="B535" i="7"/>
  <c r="C534" i="7"/>
  <c r="B534" i="7"/>
  <c r="C533" i="7"/>
  <c r="B533" i="7"/>
  <c r="C532" i="7"/>
  <c r="B532" i="7"/>
  <c r="C531" i="7"/>
  <c r="B531" i="7"/>
  <c r="C530" i="7"/>
  <c r="B530" i="7"/>
  <c r="C529" i="7"/>
  <c r="B529" i="7"/>
  <c r="C528" i="7"/>
  <c r="B528" i="7"/>
  <c r="C527" i="7"/>
  <c r="B527" i="7"/>
  <c r="C526" i="7"/>
  <c r="B526" i="7"/>
  <c r="C525" i="7"/>
  <c r="B525" i="7"/>
  <c r="C524" i="7"/>
  <c r="B524" i="7"/>
  <c r="C523" i="7"/>
  <c r="B523" i="7"/>
  <c r="C522" i="7"/>
  <c r="B522" i="7"/>
  <c r="C521" i="7"/>
  <c r="B521" i="7"/>
  <c r="C520" i="7"/>
  <c r="B520" i="7"/>
  <c r="C519" i="7"/>
  <c r="B519" i="7"/>
  <c r="C518" i="7"/>
  <c r="B518" i="7"/>
  <c r="C517" i="7"/>
  <c r="B517" i="7"/>
  <c r="C516" i="7"/>
  <c r="B516" i="7"/>
  <c r="C515" i="7"/>
  <c r="B515" i="7"/>
  <c r="C514" i="7"/>
  <c r="B514" i="7"/>
  <c r="C513" i="7"/>
  <c r="B513" i="7"/>
  <c r="C512" i="7"/>
  <c r="B512" i="7"/>
  <c r="C511" i="7"/>
  <c r="B511" i="7"/>
  <c r="C510" i="7"/>
  <c r="B510" i="7"/>
  <c r="C509" i="7"/>
  <c r="B509" i="7"/>
  <c r="C508" i="7"/>
  <c r="B508" i="7"/>
  <c r="C507" i="7"/>
  <c r="B507" i="7"/>
  <c r="C506" i="7"/>
  <c r="B506" i="7"/>
  <c r="C505" i="7"/>
  <c r="B505" i="7"/>
  <c r="C504" i="7"/>
  <c r="B504" i="7"/>
  <c r="C503" i="7"/>
  <c r="B503" i="7"/>
  <c r="C502" i="7"/>
  <c r="B502" i="7"/>
  <c r="C501" i="7"/>
  <c r="B501" i="7"/>
  <c r="C500" i="7"/>
  <c r="B500" i="7"/>
  <c r="C499" i="7"/>
  <c r="B499" i="7"/>
  <c r="C498" i="7"/>
  <c r="B498" i="7"/>
  <c r="C497" i="7"/>
  <c r="B497" i="7"/>
  <c r="C496" i="7"/>
  <c r="B496" i="7"/>
  <c r="C495" i="7"/>
  <c r="B495" i="7"/>
  <c r="C494" i="7"/>
  <c r="B494" i="7"/>
  <c r="C493" i="7"/>
  <c r="B493" i="7"/>
  <c r="C492" i="7"/>
  <c r="B492" i="7"/>
  <c r="C491" i="7"/>
  <c r="B491" i="7"/>
  <c r="C490" i="7"/>
  <c r="B490" i="7"/>
  <c r="C489" i="7"/>
  <c r="B489" i="7"/>
  <c r="C488" i="7"/>
  <c r="B488" i="7"/>
  <c r="C487" i="7"/>
  <c r="B487" i="7"/>
  <c r="C486" i="7"/>
  <c r="B486" i="7"/>
  <c r="C485" i="7"/>
  <c r="B485" i="7"/>
  <c r="C484" i="7"/>
  <c r="B484" i="7"/>
  <c r="C483" i="7"/>
  <c r="B483" i="7"/>
  <c r="C482" i="7"/>
  <c r="B482" i="7"/>
  <c r="C481" i="7"/>
  <c r="B481" i="7"/>
  <c r="C480" i="7"/>
  <c r="B480" i="7"/>
  <c r="C479" i="7"/>
  <c r="B479" i="7"/>
  <c r="C478" i="7"/>
  <c r="B478" i="7"/>
  <c r="C477" i="7"/>
  <c r="B477" i="7"/>
  <c r="C476" i="7"/>
  <c r="B476" i="7"/>
  <c r="C475" i="7"/>
  <c r="B475" i="7"/>
  <c r="C474" i="7"/>
  <c r="B474" i="7"/>
  <c r="C473" i="7"/>
  <c r="B473" i="7"/>
  <c r="C472" i="7"/>
  <c r="B472" i="7"/>
  <c r="C471" i="7"/>
  <c r="B471" i="7"/>
  <c r="C470" i="7"/>
  <c r="B470" i="7"/>
  <c r="C469" i="7"/>
  <c r="B469" i="7"/>
  <c r="C468" i="7"/>
  <c r="B468" i="7"/>
  <c r="C467" i="7"/>
  <c r="B467" i="7"/>
  <c r="C466" i="7"/>
  <c r="B466" i="7"/>
  <c r="C465" i="7"/>
  <c r="B465" i="7"/>
  <c r="C464" i="7"/>
  <c r="B464" i="7"/>
  <c r="C463" i="7"/>
  <c r="B463" i="7"/>
  <c r="C462" i="7"/>
  <c r="B462" i="7"/>
  <c r="C461" i="7"/>
  <c r="B461" i="7"/>
  <c r="C460" i="7"/>
  <c r="B460" i="7"/>
  <c r="C459" i="7"/>
  <c r="B459" i="7"/>
  <c r="C458" i="7"/>
  <c r="B458" i="7"/>
  <c r="C457" i="7"/>
  <c r="B457" i="7"/>
  <c r="C456" i="7"/>
  <c r="B456" i="7"/>
  <c r="C455" i="7"/>
  <c r="B455" i="7"/>
  <c r="C454" i="7"/>
  <c r="B454" i="7"/>
  <c r="C453" i="7"/>
  <c r="B453" i="7"/>
  <c r="C452" i="7"/>
  <c r="B452" i="7"/>
  <c r="C451" i="7"/>
  <c r="B451" i="7"/>
  <c r="C450" i="7"/>
  <c r="B450" i="7"/>
  <c r="C449" i="7"/>
  <c r="B449" i="7"/>
  <c r="C448" i="7"/>
  <c r="B448" i="7"/>
  <c r="C447" i="7"/>
  <c r="B447" i="7"/>
  <c r="C446" i="7"/>
  <c r="B446" i="7"/>
  <c r="C445" i="7"/>
  <c r="B445" i="7"/>
  <c r="C444" i="7"/>
  <c r="B444" i="7"/>
  <c r="C443" i="7"/>
  <c r="B443" i="7"/>
  <c r="C442" i="7"/>
  <c r="B442" i="7"/>
  <c r="C441" i="7"/>
  <c r="B441" i="7"/>
  <c r="C440" i="7"/>
  <c r="B440" i="7"/>
  <c r="C439" i="7"/>
  <c r="B439" i="7"/>
  <c r="C438" i="7"/>
  <c r="B438" i="7"/>
  <c r="C437" i="7"/>
  <c r="B437" i="7"/>
  <c r="C436" i="7"/>
  <c r="B436" i="7"/>
  <c r="C435" i="7"/>
  <c r="B435" i="7"/>
  <c r="C434" i="7"/>
  <c r="B434" i="7"/>
  <c r="C433" i="7"/>
  <c r="B433" i="7"/>
  <c r="C432" i="7"/>
  <c r="B432" i="7"/>
  <c r="C431" i="7"/>
  <c r="B431" i="7"/>
  <c r="C430" i="7"/>
  <c r="B430" i="7"/>
  <c r="C429" i="7"/>
  <c r="B429" i="7"/>
  <c r="C428" i="7"/>
  <c r="B428" i="7"/>
  <c r="C427" i="7"/>
  <c r="B427" i="7"/>
  <c r="C426" i="7"/>
  <c r="B426" i="7"/>
  <c r="C425" i="7"/>
  <c r="B425" i="7"/>
  <c r="C424" i="7"/>
  <c r="B424" i="7"/>
  <c r="C423" i="7"/>
  <c r="B423" i="7"/>
  <c r="C422" i="7"/>
  <c r="B422" i="7"/>
  <c r="C421" i="7"/>
  <c r="B421" i="7"/>
  <c r="C420" i="7"/>
  <c r="B420" i="7"/>
  <c r="C419" i="7"/>
  <c r="B419" i="7"/>
  <c r="C418" i="7"/>
  <c r="B418" i="7"/>
  <c r="C417" i="7"/>
  <c r="B417" i="7"/>
  <c r="C416" i="7"/>
  <c r="B416" i="7"/>
  <c r="C415" i="7"/>
  <c r="B415" i="7"/>
  <c r="C414" i="7"/>
  <c r="B414" i="7"/>
  <c r="C413" i="7"/>
  <c r="B413" i="7"/>
  <c r="C412" i="7"/>
  <c r="B412" i="7"/>
  <c r="C411" i="7"/>
  <c r="B411" i="7"/>
  <c r="C410" i="7"/>
  <c r="B410" i="7"/>
  <c r="C409" i="7"/>
  <c r="B409" i="7"/>
  <c r="C408" i="7"/>
  <c r="B408" i="7"/>
  <c r="C407" i="7"/>
  <c r="B407" i="7"/>
  <c r="C406" i="7"/>
  <c r="B406" i="7"/>
  <c r="C405" i="7"/>
  <c r="B405" i="7"/>
  <c r="C404" i="7"/>
  <c r="B404" i="7"/>
  <c r="C403" i="7"/>
  <c r="B403" i="7"/>
  <c r="C402" i="7"/>
  <c r="B402" i="7"/>
  <c r="C401" i="7"/>
  <c r="B401" i="7"/>
  <c r="C400" i="7"/>
  <c r="B400" i="7"/>
  <c r="C399" i="7"/>
  <c r="B399" i="7"/>
  <c r="C398" i="7"/>
  <c r="B398" i="7"/>
  <c r="C397" i="7"/>
  <c r="B397" i="7"/>
  <c r="C396" i="7"/>
  <c r="B396" i="7"/>
  <c r="C395" i="7"/>
  <c r="B395" i="7"/>
  <c r="C394" i="7"/>
  <c r="B394" i="7"/>
  <c r="C393" i="7"/>
  <c r="B393" i="7"/>
  <c r="C392" i="7"/>
  <c r="B392" i="7"/>
  <c r="C391" i="7"/>
  <c r="B391" i="7"/>
  <c r="C390" i="7"/>
  <c r="B390" i="7"/>
  <c r="C389" i="7"/>
  <c r="B389" i="7"/>
  <c r="C388" i="7"/>
  <c r="B388" i="7"/>
  <c r="C387" i="7"/>
  <c r="B387" i="7"/>
  <c r="C386" i="7"/>
  <c r="B386" i="7"/>
  <c r="C385" i="7"/>
  <c r="B385" i="7"/>
  <c r="C384" i="7"/>
  <c r="B384" i="7"/>
  <c r="C383" i="7"/>
  <c r="B383" i="7"/>
  <c r="C382" i="7"/>
  <c r="B382" i="7"/>
  <c r="C381" i="7"/>
  <c r="B381" i="7"/>
  <c r="C380" i="7"/>
  <c r="B380" i="7"/>
  <c r="C379" i="7"/>
  <c r="B379" i="7"/>
  <c r="C378" i="7"/>
  <c r="B378" i="7"/>
  <c r="C377" i="7"/>
  <c r="B377" i="7"/>
  <c r="C376" i="7"/>
  <c r="B376" i="7"/>
  <c r="C375" i="7"/>
  <c r="B375" i="7"/>
  <c r="C374" i="7"/>
  <c r="B374" i="7"/>
  <c r="C373" i="7"/>
  <c r="B373" i="7"/>
  <c r="C372" i="7"/>
  <c r="B372" i="7"/>
  <c r="C371" i="7"/>
  <c r="B371" i="7"/>
  <c r="C370" i="7"/>
  <c r="B370" i="7"/>
  <c r="C369" i="7"/>
  <c r="B369" i="7"/>
  <c r="C368" i="7"/>
  <c r="B368" i="7"/>
  <c r="C367" i="7"/>
  <c r="B367" i="7"/>
  <c r="C366" i="7"/>
  <c r="B366" i="7"/>
  <c r="C365" i="7"/>
  <c r="B365" i="7"/>
  <c r="C364" i="7"/>
  <c r="B364" i="7"/>
  <c r="C363" i="7"/>
  <c r="B363" i="7"/>
  <c r="C362" i="7"/>
  <c r="B362" i="7"/>
  <c r="C361" i="7"/>
  <c r="B361" i="7"/>
  <c r="C360" i="7"/>
  <c r="B360" i="7"/>
  <c r="C359" i="7"/>
  <c r="B359" i="7"/>
  <c r="C358" i="7"/>
  <c r="B358" i="7"/>
  <c r="C357" i="7"/>
  <c r="B357" i="7"/>
  <c r="C356" i="7"/>
  <c r="B356" i="7"/>
  <c r="C355" i="7"/>
  <c r="B355" i="7"/>
  <c r="C354" i="7"/>
  <c r="B354" i="7"/>
  <c r="C353" i="7"/>
  <c r="B353" i="7"/>
  <c r="C352" i="7"/>
  <c r="B352" i="7"/>
  <c r="C351" i="7"/>
  <c r="B351" i="7"/>
  <c r="C350" i="7"/>
  <c r="B350" i="7"/>
  <c r="C349" i="7"/>
  <c r="B349" i="7"/>
  <c r="C348" i="7"/>
  <c r="B348" i="7"/>
  <c r="C347" i="7"/>
  <c r="B347" i="7"/>
  <c r="C346" i="7"/>
  <c r="B346" i="7"/>
  <c r="C345" i="7"/>
  <c r="B345" i="7"/>
  <c r="C344" i="7"/>
  <c r="B344" i="7"/>
  <c r="C343" i="7"/>
  <c r="B343" i="7"/>
  <c r="C342" i="7"/>
  <c r="B342" i="7"/>
  <c r="C341" i="7"/>
  <c r="B341" i="7"/>
  <c r="C340" i="7"/>
  <c r="B340" i="7"/>
  <c r="C339" i="7"/>
  <c r="B339" i="7"/>
  <c r="C338" i="7"/>
  <c r="B338" i="7"/>
  <c r="C337" i="7"/>
  <c r="B337" i="7"/>
  <c r="C336" i="7"/>
  <c r="B336" i="7"/>
  <c r="C335" i="7"/>
  <c r="B335" i="7"/>
  <c r="C334" i="7"/>
  <c r="B334" i="7"/>
  <c r="C333" i="7"/>
  <c r="B333" i="7"/>
  <c r="C332" i="7"/>
  <c r="B332" i="7"/>
  <c r="C331" i="7"/>
  <c r="B331" i="7"/>
  <c r="C330" i="7"/>
  <c r="B330" i="7"/>
  <c r="C329" i="7"/>
  <c r="B329" i="7"/>
  <c r="C328" i="7"/>
  <c r="B328" i="7"/>
  <c r="C327" i="7"/>
  <c r="B327" i="7"/>
  <c r="C326" i="7"/>
  <c r="B326" i="7"/>
  <c r="C325" i="7"/>
  <c r="B325" i="7"/>
  <c r="C324" i="7"/>
  <c r="B324" i="7"/>
  <c r="C323" i="7"/>
  <c r="B323" i="7"/>
  <c r="C322" i="7"/>
  <c r="B322" i="7"/>
  <c r="C321" i="7"/>
  <c r="B321" i="7"/>
  <c r="C320" i="7"/>
  <c r="B320" i="7"/>
  <c r="C319" i="7"/>
  <c r="B319" i="7"/>
  <c r="C318" i="7"/>
  <c r="B318" i="7"/>
  <c r="C317" i="7"/>
  <c r="B317" i="7"/>
  <c r="C316" i="7"/>
  <c r="B316" i="7"/>
  <c r="C315" i="7"/>
  <c r="B315" i="7"/>
  <c r="C314" i="7"/>
  <c r="B314" i="7"/>
  <c r="C313" i="7"/>
  <c r="B313" i="7"/>
  <c r="C312" i="7"/>
  <c r="B312" i="7"/>
  <c r="C311" i="7"/>
  <c r="B311" i="7"/>
  <c r="C310" i="7"/>
  <c r="B310" i="7"/>
  <c r="C309" i="7"/>
  <c r="B309" i="7"/>
  <c r="C308" i="7"/>
  <c r="B308" i="7"/>
  <c r="C307" i="7"/>
  <c r="B307" i="7"/>
  <c r="C306" i="7"/>
  <c r="B306" i="7"/>
  <c r="C305" i="7"/>
  <c r="B305" i="7"/>
  <c r="C304" i="7"/>
  <c r="B304" i="7"/>
  <c r="C303" i="7"/>
  <c r="B303" i="7"/>
  <c r="C302" i="7"/>
  <c r="B302" i="7"/>
  <c r="C301" i="7"/>
  <c r="B301" i="7"/>
  <c r="C300" i="7"/>
  <c r="B300" i="7"/>
  <c r="C299" i="7"/>
  <c r="B299" i="7"/>
  <c r="C298" i="7"/>
  <c r="B298" i="7"/>
  <c r="C297" i="7"/>
  <c r="B297" i="7"/>
  <c r="C296" i="7"/>
  <c r="B296" i="7"/>
  <c r="C295" i="7"/>
  <c r="B295" i="7"/>
  <c r="C294" i="7"/>
  <c r="B294" i="7"/>
  <c r="C293" i="7"/>
  <c r="B293" i="7"/>
  <c r="C292" i="7"/>
  <c r="B292" i="7"/>
  <c r="C291" i="7"/>
  <c r="B291" i="7"/>
  <c r="C290" i="7"/>
  <c r="B290" i="7"/>
  <c r="C289" i="7"/>
  <c r="B289" i="7"/>
  <c r="C288" i="7"/>
  <c r="B288" i="7"/>
  <c r="C287" i="7"/>
  <c r="B287" i="7"/>
  <c r="C286" i="7"/>
  <c r="B286" i="7"/>
  <c r="C285" i="7"/>
  <c r="B285" i="7"/>
  <c r="C284" i="7"/>
  <c r="B284" i="7"/>
  <c r="C283" i="7"/>
  <c r="B283" i="7"/>
  <c r="C282" i="7"/>
  <c r="B282" i="7"/>
  <c r="C281" i="7"/>
  <c r="B281" i="7"/>
  <c r="C280" i="7"/>
  <c r="B280" i="7"/>
  <c r="C279" i="7"/>
  <c r="B279" i="7"/>
  <c r="C278" i="7"/>
  <c r="B278" i="7"/>
  <c r="C277" i="7"/>
  <c r="B277" i="7"/>
  <c r="C276" i="7"/>
  <c r="B276" i="7"/>
  <c r="C275" i="7"/>
  <c r="B275" i="7"/>
  <c r="C274" i="7"/>
  <c r="B274" i="7"/>
  <c r="C273" i="7"/>
  <c r="B273" i="7"/>
  <c r="C272" i="7"/>
  <c r="B272" i="7"/>
  <c r="C271" i="7"/>
  <c r="B271" i="7"/>
  <c r="C270" i="7"/>
  <c r="B270" i="7"/>
  <c r="C269" i="7"/>
  <c r="B269" i="7"/>
  <c r="C268" i="7"/>
  <c r="B268" i="7"/>
  <c r="C267" i="7"/>
  <c r="B267" i="7"/>
  <c r="C266" i="7"/>
  <c r="B266" i="7"/>
  <c r="C265" i="7"/>
  <c r="B265" i="7"/>
  <c r="C264" i="7"/>
  <c r="B264" i="7"/>
  <c r="C263" i="7"/>
  <c r="B263" i="7"/>
  <c r="C262" i="7"/>
  <c r="B262" i="7"/>
  <c r="C261" i="7"/>
  <c r="B261" i="7"/>
  <c r="C260" i="7"/>
  <c r="B260" i="7"/>
  <c r="C259" i="7"/>
  <c r="B259" i="7"/>
  <c r="C258" i="7"/>
  <c r="B258" i="7"/>
  <c r="C257" i="7"/>
  <c r="B257" i="7"/>
  <c r="C256" i="7"/>
  <c r="B256" i="7"/>
  <c r="C255" i="7"/>
  <c r="B255" i="7"/>
  <c r="C254" i="7"/>
  <c r="B254" i="7"/>
  <c r="C253" i="7"/>
  <c r="B253" i="7"/>
  <c r="C252" i="7"/>
  <c r="B252" i="7"/>
  <c r="C251" i="7"/>
  <c r="B251" i="7"/>
  <c r="C250" i="7"/>
  <c r="B250" i="7"/>
  <c r="C249" i="7"/>
  <c r="B249" i="7"/>
  <c r="C248" i="7"/>
  <c r="B248" i="7"/>
  <c r="C247" i="7"/>
  <c r="B247" i="7"/>
  <c r="C246" i="7"/>
  <c r="B246" i="7"/>
  <c r="C245" i="7"/>
  <c r="B245" i="7"/>
  <c r="C244" i="7"/>
  <c r="B244" i="7"/>
  <c r="C243" i="7"/>
  <c r="B243" i="7"/>
  <c r="C242" i="7"/>
  <c r="B242" i="7"/>
  <c r="C241" i="7"/>
  <c r="B241" i="7"/>
  <c r="C240" i="7"/>
  <c r="B240" i="7"/>
  <c r="C239" i="7"/>
  <c r="B239" i="7"/>
  <c r="C238" i="7"/>
  <c r="B238" i="7"/>
  <c r="C237" i="7"/>
  <c r="B237" i="7"/>
  <c r="C236" i="7"/>
  <c r="B236" i="7"/>
  <c r="C235" i="7"/>
  <c r="B235" i="7"/>
  <c r="C234" i="7"/>
  <c r="B234" i="7"/>
  <c r="C233" i="7"/>
  <c r="B233" i="7"/>
  <c r="C232" i="7"/>
  <c r="B232" i="7"/>
  <c r="C231" i="7"/>
  <c r="B231" i="7"/>
  <c r="C230" i="7"/>
  <c r="B230" i="7"/>
  <c r="C229" i="7"/>
  <c r="B229" i="7"/>
  <c r="C228" i="7"/>
  <c r="B228" i="7"/>
  <c r="C227" i="7"/>
  <c r="B227" i="7"/>
  <c r="C226" i="7"/>
  <c r="B226" i="7"/>
  <c r="C225" i="7"/>
  <c r="B225" i="7"/>
  <c r="C224" i="7"/>
  <c r="B224" i="7"/>
  <c r="C223" i="7"/>
  <c r="B223" i="7"/>
  <c r="C222" i="7"/>
  <c r="B222" i="7"/>
  <c r="C221" i="7"/>
  <c r="B221" i="7"/>
  <c r="C220" i="7"/>
  <c r="B220" i="7"/>
  <c r="C219" i="7"/>
  <c r="B219" i="7"/>
  <c r="C218" i="7"/>
  <c r="B218" i="7"/>
  <c r="C217" i="7"/>
  <c r="B217" i="7"/>
  <c r="C216" i="7"/>
  <c r="B216" i="7"/>
  <c r="C215" i="7"/>
  <c r="B215" i="7"/>
  <c r="C214" i="7"/>
  <c r="B214" i="7"/>
  <c r="C213" i="7"/>
  <c r="B213" i="7"/>
  <c r="C212" i="7"/>
  <c r="B212" i="7"/>
  <c r="C211" i="7"/>
  <c r="B211" i="7"/>
  <c r="C210" i="7"/>
  <c r="B210" i="7"/>
  <c r="C209" i="7"/>
  <c r="B209" i="7"/>
  <c r="C208" i="7"/>
  <c r="B208" i="7"/>
  <c r="C207" i="7"/>
  <c r="B207" i="7"/>
  <c r="C206" i="7"/>
  <c r="B206" i="7"/>
  <c r="C205" i="7"/>
  <c r="B205" i="7"/>
  <c r="C204" i="7"/>
  <c r="B204" i="7"/>
  <c r="C203" i="7"/>
  <c r="B203" i="7"/>
  <c r="C202" i="7"/>
  <c r="B202" i="7"/>
  <c r="C201" i="7"/>
  <c r="B201" i="7"/>
  <c r="C200" i="7"/>
  <c r="B200" i="7"/>
  <c r="C199" i="7"/>
  <c r="B199" i="7"/>
  <c r="C198" i="7"/>
  <c r="B198" i="7"/>
  <c r="C197" i="7"/>
  <c r="B197" i="7"/>
  <c r="C196" i="7"/>
  <c r="B196" i="7"/>
  <c r="C195" i="7"/>
  <c r="B195" i="7"/>
  <c r="C194" i="7"/>
  <c r="B194" i="7"/>
  <c r="C193" i="7"/>
  <c r="B193" i="7"/>
  <c r="C192" i="7"/>
  <c r="B192" i="7"/>
  <c r="C191" i="7"/>
  <c r="B191" i="7"/>
  <c r="C190" i="7"/>
  <c r="B190" i="7"/>
  <c r="C189" i="7"/>
  <c r="B189" i="7"/>
  <c r="C188" i="7"/>
  <c r="B188" i="7"/>
  <c r="C187" i="7"/>
  <c r="B187" i="7"/>
  <c r="C186" i="7"/>
  <c r="B186" i="7"/>
  <c r="C185" i="7"/>
  <c r="B185" i="7"/>
  <c r="C184" i="7"/>
  <c r="B184" i="7"/>
  <c r="C183" i="7"/>
  <c r="B183" i="7"/>
  <c r="C182" i="7"/>
  <c r="B182" i="7"/>
  <c r="C181" i="7"/>
  <c r="B181" i="7"/>
  <c r="C180" i="7"/>
  <c r="B180" i="7"/>
  <c r="C179" i="7"/>
  <c r="B179" i="7"/>
  <c r="C178" i="7"/>
  <c r="B178" i="7"/>
  <c r="C177" i="7"/>
  <c r="B177" i="7"/>
  <c r="C176" i="7"/>
  <c r="B176" i="7"/>
  <c r="C175" i="7"/>
  <c r="B175" i="7"/>
  <c r="C174" i="7"/>
  <c r="B174" i="7"/>
  <c r="C173" i="7"/>
  <c r="B173" i="7"/>
  <c r="C172" i="7"/>
  <c r="B172" i="7"/>
  <c r="C171" i="7"/>
  <c r="B171" i="7"/>
  <c r="C170" i="7"/>
  <c r="B170" i="7"/>
  <c r="C169" i="7"/>
  <c r="B169" i="7"/>
  <c r="C168" i="7"/>
  <c r="B168" i="7"/>
  <c r="C167" i="7"/>
  <c r="B167" i="7"/>
  <c r="C166" i="7"/>
  <c r="B166" i="7"/>
  <c r="C165" i="7"/>
  <c r="B165" i="7"/>
  <c r="C164" i="7"/>
  <c r="B164" i="7"/>
  <c r="C163" i="7"/>
  <c r="B163" i="7"/>
  <c r="C162" i="7"/>
  <c r="B162" i="7"/>
  <c r="C161" i="7"/>
  <c r="B161" i="7"/>
  <c r="C160" i="7"/>
  <c r="B160" i="7"/>
  <c r="C159" i="7"/>
  <c r="B159" i="7"/>
  <c r="C158" i="7"/>
  <c r="B158" i="7"/>
  <c r="C157" i="7"/>
  <c r="B157" i="7"/>
  <c r="C156" i="7"/>
  <c r="B156" i="7"/>
  <c r="C155" i="7"/>
  <c r="B155" i="7"/>
  <c r="C154" i="7"/>
  <c r="B154" i="7"/>
  <c r="C153" i="7"/>
  <c r="B153" i="7"/>
  <c r="C152" i="7"/>
  <c r="B152" i="7"/>
  <c r="C151" i="7"/>
  <c r="B151" i="7"/>
  <c r="C150" i="7"/>
  <c r="B150" i="7"/>
  <c r="C149" i="7"/>
  <c r="B149" i="7"/>
  <c r="C148" i="7"/>
  <c r="B148" i="7"/>
  <c r="C147" i="7"/>
  <c r="B147" i="7"/>
  <c r="C146" i="7"/>
  <c r="B146" i="7"/>
  <c r="C145" i="7"/>
  <c r="B145" i="7"/>
  <c r="C144" i="7"/>
  <c r="B144" i="7"/>
  <c r="C143" i="7"/>
  <c r="B143" i="7"/>
  <c r="C142" i="7"/>
  <c r="B142" i="7"/>
  <c r="C141" i="7"/>
  <c r="B141" i="7"/>
  <c r="C140" i="7"/>
  <c r="B140" i="7"/>
  <c r="C139" i="7"/>
  <c r="B139" i="7"/>
  <c r="C138" i="7"/>
  <c r="B138" i="7"/>
  <c r="C137" i="7"/>
  <c r="B137" i="7"/>
  <c r="C136" i="7"/>
  <c r="B136" i="7"/>
  <c r="C135" i="7"/>
  <c r="B135" i="7"/>
  <c r="C134" i="7"/>
  <c r="B134" i="7"/>
  <c r="C133" i="7"/>
  <c r="B133" i="7"/>
  <c r="C132" i="7"/>
  <c r="B132" i="7"/>
  <c r="C131" i="7"/>
  <c r="B131" i="7"/>
  <c r="C130" i="7"/>
  <c r="B130" i="7"/>
  <c r="C129" i="7"/>
  <c r="B129" i="7"/>
  <c r="C128" i="7"/>
  <c r="B128" i="7"/>
  <c r="C127" i="7"/>
  <c r="B127" i="7"/>
  <c r="C126" i="7"/>
  <c r="B126" i="7"/>
  <c r="C125" i="7"/>
  <c r="B125" i="7"/>
  <c r="C124" i="7"/>
  <c r="B124" i="7"/>
  <c r="C123" i="7"/>
  <c r="B123" i="7"/>
  <c r="C122" i="7"/>
  <c r="B122" i="7"/>
  <c r="C121" i="7"/>
  <c r="B121" i="7"/>
  <c r="C120" i="7"/>
  <c r="B120" i="7"/>
  <c r="C119" i="7"/>
  <c r="B119" i="7"/>
  <c r="C118" i="7"/>
  <c r="B118" i="7"/>
  <c r="C117" i="7"/>
  <c r="B117" i="7"/>
  <c r="C116" i="7"/>
  <c r="B116" i="7"/>
  <c r="C115" i="7"/>
  <c r="B115" i="7"/>
  <c r="C114" i="7"/>
  <c r="B114" i="7"/>
  <c r="C113" i="7"/>
  <c r="B113" i="7"/>
  <c r="C112" i="7"/>
  <c r="B112" i="7"/>
  <c r="C111" i="7"/>
  <c r="B111" i="7"/>
  <c r="C110" i="7"/>
  <c r="B110" i="7"/>
  <c r="C109" i="7"/>
  <c r="B109" i="7"/>
  <c r="C108" i="7"/>
  <c r="B108" i="7"/>
  <c r="C107" i="7"/>
  <c r="B107" i="7"/>
  <c r="C106" i="7"/>
  <c r="B106" i="7"/>
  <c r="C105" i="7"/>
  <c r="B105" i="7"/>
  <c r="C104" i="7"/>
  <c r="B104" i="7"/>
  <c r="C103" i="7"/>
  <c r="B103" i="7"/>
  <c r="C102" i="7"/>
  <c r="B102" i="7"/>
  <c r="C101" i="7"/>
  <c r="B101" i="7"/>
  <c r="C100" i="7"/>
  <c r="B100" i="7"/>
  <c r="C99" i="7"/>
  <c r="B99" i="7"/>
  <c r="C98" i="7"/>
  <c r="B98" i="7"/>
  <c r="C97" i="7"/>
  <c r="B97" i="7"/>
  <c r="C96" i="7"/>
  <c r="B96" i="7"/>
  <c r="C95" i="7"/>
  <c r="B95" i="7"/>
  <c r="C94" i="7"/>
  <c r="B94" i="7"/>
  <c r="C93" i="7"/>
  <c r="B93" i="7"/>
  <c r="C92" i="7"/>
  <c r="B92" i="7"/>
  <c r="C91" i="7"/>
  <c r="B91" i="7"/>
  <c r="C90" i="7"/>
  <c r="B90" i="7"/>
  <c r="C89" i="7"/>
  <c r="B89" i="7"/>
  <c r="C88" i="7"/>
  <c r="B88" i="7"/>
  <c r="C87" i="7"/>
  <c r="B87" i="7"/>
  <c r="C86" i="7"/>
  <c r="B86" i="7"/>
  <c r="C85" i="7"/>
  <c r="B85" i="7"/>
  <c r="C84" i="7"/>
  <c r="B84" i="7"/>
  <c r="C83" i="7"/>
  <c r="B83" i="7"/>
  <c r="C82" i="7"/>
  <c r="B82" i="7"/>
  <c r="C81" i="7"/>
  <c r="B81" i="7"/>
  <c r="C80" i="7"/>
  <c r="B80" i="7"/>
  <c r="C79" i="7"/>
  <c r="B79" i="7"/>
  <c r="C78" i="7"/>
  <c r="B78" i="7"/>
  <c r="C77" i="7"/>
  <c r="B77" i="7"/>
  <c r="C76" i="7"/>
  <c r="B76" i="7"/>
  <c r="C75" i="7"/>
  <c r="B75" i="7"/>
  <c r="C74" i="7"/>
  <c r="B74" i="7"/>
  <c r="C73" i="7"/>
  <c r="B73" i="7"/>
  <c r="C72" i="7"/>
  <c r="B72" i="7"/>
  <c r="C71" i="7"/>
  <c r="B71" i="7"/>
  <c r="C70" i="7"/>
  <c r="B70" i="7"/>
  <c r="C69" i="7"/>
  <c r="B69" i="7"/>
  <c r="C68" i="7"/>
  <c r="B68" i="7"/>
  <c r="C67" i="7"/>
  <c r="B67" i="7"/>
  <c r="C66" i="7"/>
  <c r="B66" i="7"/>
  <c r="C65" i="7"/>
  <c r="B65" i="7"/>
  <c r="C64" i="7"/>
  <c r="B64" i="7"/>
  <c r="C63" i="7"/>
  <c r="B63" i="7"/>
  <c r="C62" i="7"/>
  <c r="B62" i="7"/>
  <c r="C61" i="7"/>
  <c r="B61" i="7"/>
  <c r="C60" i="7"/>
  <c r="B60" i="7"/>
  <c r="C59" i="7"/>
  <c r="B59" i="7"/>
  <c r="C58" i="7"/>
  <c r="B58" i="7"/>
  <c r="C57" i="7"/>
  <c r="B57" i="7"/>
  <c r="C56" i="7"/>
  <c r="B56" i="7"/>
  <c r="DJ55" i="7"/>
  <c r="DI55" i="7"/>
  <c r="DH55" i="7"/>
  <c r="DG55" i="7"/>
  <c r="DF55" i="7"/>
  <c r="DE55" i="7"/>
  <c r="DD55" i="7"/>
  <c r="DC55" i="7"/>
  <c r="DB55" i="7"/>
  <c r="DA55" i="7"/>
  <c r="CZ55" i="7"/>
  <c r="CY55" i="7"/>
  <c r="DK55" i="7" s="1"/>
  <c r="CU55" i="7"/>
  <c r="CT55" i="7"/>
  <c r="CS55" i="7"/>
  <c r="CR55" i="7"/>
  <c r="CQ55" i="7"/>
  <c r="CP55" i="7"/>
  <c r="CO55" i="7"/>
  <c r="CN55" i="7"/>
  <c r="CM55" i="7"/>
  <c r="CL55" i="7"/>
  <c r="CK55" i="7"/>
  <c r="CJ55" i="7"/>
  <c r="CF55" i="7"/>
  <c r="CE55" i="7"/>
  <c r="CD55" i="7"/>
  <c r="CC55" i="7"/>
  <c r="CB55" i="7"/>
  <c r="CA55" i="7"/>
  <c r="BZ55" i="7"/>
  <c r="BY55" i="7"/>
  <c r="BX55" i="7"/>
  <c r="BW55" i="7"/>
  <c r="BV55" i="7"/>
  <c r="BU55" i="7"/>
  <c r="BQ55" i="7"/>
  <c r="BP55" i="7"/>
  <c r="BO55" i="7"/>
  <c r="BN55" i="7"/>
  <c r="BM55" i="7"/>
  <c r="BL55" i="7"/>
  <c r="BK55" i="7"/>
  <c r="BJ55" i="7"/>
  <c r="BI55" i="7"/>
  <c r="BH55" i="7"/>
  <c r="BG55" i="7"/>
  <c r="BF55" i="7"/>
  <c r="BB55" i="7"/>
  <c r="BA55" i="7"/>
  <c r="AZ55" i="7"/>
  <c r="AY55" i="7"/>
  <c r="AX55" i="7"/>
  <c r="AW55" i="7"/>
  <c r="AV55" i="7"/>
  <c r="AU55" i="7"/>
  <c r="AT55" i="7"/>
  <c r="AS55" i="7"/>
  <c r="AR55" i="7"/>
  <c r="AQ55" i="7"/>
  <c r="AM55" i="7"/>
  <c r="AL55" i="7"/>
  <c r="AK55" i="7"/>
  <c r="AJ55" i="7"/>
  <c r="AI55" i="7"/>
  <c r="AH55" i="7"/>
  <c r="AG55" i="7"/>
  <c r="AF55" i="7"/>
  <c r="AE55" i="7"/>
  <c r="AD55" i="7"/>
  <c r="AC55" i="7"/>
  <c r="AB55" i="7"/>
  <c r="X55" i="7"/>
  <c r="W55" i="7"/>
  <c r="V55" i="7"/>
  <c r="U55" i="7"/>
  <c r="T55" i="7"/>
  <c r="S55" i="7"/>
  <c r="R55" i="7"/>
  <c r="Q55" i="7"/>
  <c r="P55" i="7"/>
  <c r="O55" i="7"/>
  <c r="N55" i="7"/>
  <c r="M55" i="7"/>
  <c r="C55" i="7"/>
  <c r="B55" i="7"/>
  <c r="DK54" i="7"/>
  <c r="CV54" i="7"/>
  <c r="CG54" i="7"/>
  <c r="BR54" i="7"/>
  <c r="BC54" i="7"/>
  <c r="AN54" i="7"/>
  <c r="Y54" i="7"/>
  <c r="C54" i="7"/>
  <c r="B54" i="7"/>
  <c r="DK53" i="7"/>
  <c r="CV53" i="7"/>
  <c r="CG53" i="7"/>
  <c r="BR53" i="7"/>
  <c r="BC53" i="7"/>
  <c r="AN53" i="7"/>
  <c r="Y53" i="7"/>
  <c r="C53" i="7"/>
  <c r="B53" i="7"/>
  <c r="DK52" i="7"/>
  <c r="CV52" i="7"/>
  <c r="CG52" i="7"/>
  <c r="BR52" i="7"/>
  <c r="BC52" i="7"/>
  <c r="AN52" i="7"/>
  <c r="Y52" i="7"/>
  <c r="C52" i="7"/>
  <c r="B52" i="7"/>
  <c r="DK51" i="7"/>
  <c r="CV51" i="7"/>
  <c r="CG51" i="7"/>
  <c r="BR51" i="7"/>
  <c r="BC51" i="7"/>
  <c r="AN51" i="7"/>
  <c r="Y51" i="7"/>
  <c r="C51" i="7"/>
  <c r="B51" i="7"/>
  <c r="DK50" i="7"/>
  <c r="CV50" i="7"/>
  <c r="CG50" i="7"/>
  <c r="BR50" i="7"/>
  <c r="BC50" i="7"/>
  <c r="AN50" i="7"/>
  <c r="Y50" i="7"/>
  <c r="C50" i="7"/>
  <c r="B50" i="7"/>
  <c r="DK49" i="7"/>
  <c r="CV49" i="7"/>
  <c r="CG49" i="7"/>
  <c r="BR49" i="7"/>
  <c r="BC49" i="7"/>
  <c r="AN49" i="7"/>
  <c r="Y49" i="7"/>
  <c r="C49" i="7"/>
  <c r="B49" i="7"/>
  <c r="DK48" i="7"/>
  <c r="CV48" i="7"/>
  <c r="CG48" i="7"/>
  <c r="BR48" i="7"/>
  <c r="BC48" i="7"/>
  <c r="AN48" i="7"/>
  <c r="Y48" i="7"/>
  <c r="C48" i="7"/>
  <c r="B48" i="7"/>
  <c r="DK47" i="7"/>
  <c r="CV47" i="7"/>
  <c r="CG47" i="7"/>
  <c r="BR47" i="7"/>
  <c r="BC47" i="7"/>
  <c r="AN47" i="7"/>
  <c r="Y47" i="7"/>
  <c r="C47" i="7"/>
  <c r="B47" i="7"/>
  <c r="DK46" i="7"/>
  <c r="CV46" i="7"/>
  <c r="CG46" i="7"/>
  <c r="BR46" i="7"/>
  <c r="BC46" i="7"/>
  <c r="AN46" i="7"/>
  <c r="Y46" i="7"/>
  <c r="C46" i="7"/>
  <c r="B46" i="7"/>
  <c r="DK45" i="7"/>
  <c r="CV45" i="7"/>
  <c r="CG45" i="7"/>
  <c r="BR45" i="7"/>
  <c r="BC45" i="7"/>
  <c r="AN45" i="7"/>
  <c r="Y45" i="7"/>
  <c r="C45" i="7"/>
  <c r="B45" i="7"/>
  <c r="DK44" i="7"/>
  <c r="CV44" i="7"/>
  <c r="CG44" i="7"/>
  <c r="BR44" i="7"/>
  <c r="BC44" i="7"/>
  <c r="AN44" i="7"/>
  <c r="Y44" i="7"/>
  <c r="C44" i="7"/>
  <c r="B44" i="7"/>
  <c r="DK43" i="7"/>
  <c r="CV43" i="7"/>
  <c r="CG43" i="7"/>
  <c r="BR43" i="7"/>
  <c r="BC43" i="7"/>
  <c r="AN43" i="7"/>
  <c r="Y43" i="7"/>
  <c r="C43" i="7"/>
  <c r="B43" i="7"/>
  <c r="DK42" i="7"/>
  <c r="CV42" i="7"/>
  <c r="CG42" i="7"/>
  <c r="BR42" i="7"/>
  <c r="BC42" i="7"/>
  <c r="AN42" i="7"/>
  <c r="Y42" i="7"/>
  <c r="C42" i="7"/>
  <c r="B42" i="7"/>
  <c r="DK41" i="7"/>
  <c r="CV41" i="7"/>
  <c r="CG41" i="7"/>
  <c r="BR41" i="7"/>
  <c r="BC41" i="7"/>
  <c r="AN41" i="7"/>
  <c r="Y41" i="7"/>
  <c r="C41" i="7"/>
  <c r="B41" i="7"/>
  <c r="DK40" i="7"/>
  <c r="CV40" i="7"/>
  <c r="CG40" i="7"/>
  <c r="BR40" i="7"/>
  <c r="BC40" i="7"/>
  <c r="AN40" i="7"/>
  <c r="Y40" i="7"/>
  <c r="C40" i="7"/>
  <c r="B40" i="7"/>
  <c r="DK39" i="7"/>
  <c r="CV39" i="7"/>
  <c r="CG39" i="7"/>
  <c r="BR39" i="7"/>
  <c r="BC39" i="7"/>
  <c r="AN39" i="7"/>
  <c r="Y39" i="7"/>
  <c r="C39" i="7"/>
  <c r="B39" i="7"/>
  <c r="DK38" i="7"/>
  <c r="CV38" i="7"/>
  <c r="CG38" i="7"/>
  <c r="BR38" i="7"/>
  <c r="BC38" i="7"/>
  <c r="AN38" i="7"/>
  <c r="Y38" i="7"/>
  <c r="C38" i="7"/>
  <c r="B38" i="7"/>
  <c r="DK37" i="7"/>
  <c r="CV37" i="7"/>
  <c r="CG37" i="7"/>
  <c r="BR37" i="7"/>
  <c r="BC37" i="7"/>
  <c r="AN37" i="7"/>
  <c r="Y37" i="7"/>
  <c r="C37" i="7"/>
  <c r="B37" i="7"/>
  <c r="DK36" i="7"/>
  <c r="CV36" i="7"/>
  <c r="CG36" i="7"/>
  <c r="BR36" i="7"/>
  <c r="BC36" i="7"/>
  <c r="AN36" i="7"/>
  <c r="Y36" i="7"/>
  <c r="C36" i="7"/>
  <c r="B36" i="7"/>
  <c r="DK35" i="7"/>
  <c r="CV35" i="7"/>
  <c r="CG35" i="7"/>
  <c r="BR35" i="7"/>
  <c r="BC35" i="7"/>
  <c r="AN35" i="7"/>
  <c r="Y35" i="7"/>
  <c r="C35" i="7"/>
  <c r="B35" i="7"/>
  <c r="DK34" i="7"/>
  <c r="CV34" i="7"/>
  <c r="CG34" i="7"/>
  <c r="BR34" i="7"/>
  <c r="BC34" i="7"/>
  <c r="AN34" i="7"/>
  <c r="Y34" i="7"/>
  <c r="C34" i="7"/>
  <c r="B34" i="7"/>
  <c r="DK33" i="7"/>
  <c r="CV33" i="7"/>
  <c r="CG33" i="7"/>
  <c r="BR33" i="7"/>
  <c r="BC33" i="7"/>
  <c r="AN33" i="7"/>
  <c r="Y33" i="7"/>
  <c r="C33" i="7"/>
  <c r="B33" i="7"/>
  <c r="DK32" i="7"/>
  <c r="CV32" i="7"/>
  <c r="CG32" i="7"/>
  <c r="BR32" i="7"/>
  <c r="BC32" i="7"/>
  <c r="AN32" i="7"/>
  <c r="Y32" i="7"/>
  <c r="C32" i="7"/>
  <c r="B32" i="7"/>
  <c r="DK31" i="7"/>
  <c r="CV31" i="7"/>
  <c r="CG31" i="7"/>
  <c r="BR31" i="7"/>
  <c r="BC31" i="7"/>
  <c r="AN31" i="7"/>
  <c r="Y31" i="7"/>
  <c r="C31" i="7"/>
  <c r="B31" i="7"/>
  <c r="DK30" i="7"/>
  <c r="CV30" i="7"/>
  <c r="CG30" i="7"/>
  <c r="BR30" i="7"/>
  <c r="BC30" i="7"/>
  <c r="AN30" i="7"/>
  <c r="Y30" i="7"/>
  <c r="C30" i="7"/>
  <c r="B30" i="7"/>
  <c r="DK29" i="7"/>
  <c r="CV29" i="7"/>
  <c r="CG29" i="7"/>
  <c r="BR29" i="7"/>
  <c r="BC29" i="7"/>
  <c r="AN29" i="7"/>
  <c r="Y29" i="7"/>
  <c r="C29" i="7"/>
  <c r="B29" i="7"/>
  <c r="DK28" i="7"/>
  <c r="CV28" i="7"/>
  <c r="CG28" i="7"/>
  <c r="BR28" i="7"/>
  <c r="BC28" i="7"/>
  <c r="AN28" i="7"/>
  <c r="Y28" i="7"/>
  <c r="C28" i="7"/>
  <c r="B28" i="7"/>
  <c r="DK27" i="7"/>
  <c r="CV27" i="7"/>
  <c r="CG27" i="7"/>
  <c r="BR27" i="7"/>
  <c r="BC27" i="7"/>
  <c r="AN27" i="7"/>
  <c r="Y27" i="7"/>
  <c r="C27" i="7"/>
  <c r="B27" i="7"/>
  <c r="DK26" i="7"/>
  <c r="CV26" i="7"/>
  <c r="CG26" i="7"/>
  <c r="BR26" i="7"/>
  <c r="BC26" i="7"/>
  <c r="AN26" i="7"/>
  <c r="Y26" i="7"/>
  <c r="C26" i="7"/>
  <c r="B26" i="7"/>
  <c r="DK25" i="7"/>
  <c r="CV25" i="7"/>
  <c r="CG25" i="7"/>
  <c r="BR25" i="7"/>
  <c r="BC25" i="7"/>
  <c r="AN25" i="7"/>
  <c r="Y25" i="7"/>
  <c r="C25" i="7"/>
  <c r="B25" i="7"/>
  <c r="DK24" i="7"/>
  <c r="CV24" i="7"/>
  <c r="CG24" i="7"/>
  <c r="BR24" i="7"/>
  <c r="BC24" i="7"/>
  <c r="AN24" i="7"/>
  <c r="Y24" i="7"/>
  <c r="C24" i="7"/>
  <c r="B24" i="7"/>
  <c r="DK23" i="7"/>
  <c r="CV23" i="7"/>
  <c r="CG23" i="7"/>
  <c r="BR23" i="7"/>
  <c r="BC23" i="7"/>
  <c r="AN23" i="7"/>
  <c r="Y23" i="7"/>
  <c r="C23" i="7"/>
  <c r="B23" i="7"/>
  <c r="DK22" i="7"/>
  <c r="CV22" i="7"/>
  <c r="CG22" i="7"/>
  <c r="BR22" i="7"/>
  <c r="BC22" i="7"/>
  <c r="AN22" i="7"/>
  <c r="Y22" i="7"/>
  <c r="C22" i="7"/>
  <c r="B22" i="7"/>
  <c r="DK21" i="7"/>
  <c r="CV21" i="7"/>
  <c r="CG21" i="7"/>
  <c r="BR21" i="7"/>
  <c r="BC21" i="7"/>
  <c r="AN21" i="7"/>
  <c r="Y21" i="7"/>
  <c r="C21" i="7"/>
  <c r="B21" i="7"/>
  <c r="DK20" i="7"/>
  <c r="CV20" i="7"/>
  <c r="CG20" i="7"/>
  <c r="BR20" i="7"/>
  <c r="BC20" i="7"/>
  <c r="AN20" i="7"/>
  <c r="Y20" i="7"/>
  <c r="C20" i="7"/>
  <c r="B20" i="7"/>
  <c r="DK19" i="7"/>
  <c r="CV19" i="7"/>
  <c r="CG19" i="7"/>
  <c r="BR19" i="7"/>
  <c r="BC19" i="7"/>
  <c r="AN19" i="7"/>
  <c r="Y19" i="7"/>
  <c r="C19" i="7"/>
  <c r="B19" i="7"/>
  <c r="DK18" i="7"/>
  <c r="CV18" i="7"/>
  <c r="CG18" i="7"/>
  <c r="BR18" i="7"/>
  <c r="BC18" i="7"/>
  <c r="AN18" i="7"/>
  <c r="Y18" i="7"/>
  <c r="C18" i="7"/>
  <c r="B18" i="7"/>
  <c r="DK17" i="7"/>
  <c r="CV17" i="7"/>
  <c r="CG17" i="7"/>
  <c r="BR17" i="7"/>
  <c r="BC17" i="7"/>
  <c r="AN17" i="7"/>
  <c r="Y17" i="7"/>
  <c r="C17" i="7"/>
  <c r="B17" i="7"/>
  <c r="DK16" i="7"/>
  <c r="CV16" i="7"/>
  <c r="CG16" i="7"/>
  <c r="BR16" i="7"/>
  <c r="BC16" i="7"/>
  <c r="AN16" i="7"/>
  <c r="Y16" i="7"/>
  <c r="C16" i="7"/>
  <c r="B16" i="7"/>
  <c r="DK15" i="7"/>
  <c r="CV15" i="7"/>
  <c r="CG15" i="7"/>
  <c r="BR15" i="7"/>
  <c r="BC15" i="7"/>
  <c r="AN15" i="7"/>
  <c r="Y15" i="7"/>
  <c r="C15" i="7"/>
  <c r="B15" i="7"/>
  <c r="DK14" i="7"/>
  <c r="CV14" i="7"/>
  <c r="CG14" i="7"/>
  <c r="BR14" i="7"/>
  <c r="BC14" i="7"/>
  <c r="AN14" i="7"/>
  <c r="Y14" i="7"/>
  <c r="C14" i="7"/>
  <c r="B14" i="7"/>
  <c r="DK13" i="7"/>
  <c r="CV13" i="7"/>
  <c r="CG13" i="7"/>
  <c r="BR13" i="7"/>
  <c r="BC13" i="7"/>
  <c r="AN13" i="7"/>
  <c r="Y13" i="7"/>
  <c r="C13" i="7"/>
  <c r="B13" i="7"/>
  <c r="DK12" i="7"/>
  <c r="CV12" i="7"/>
  <c r="CG12" i="7"/>
  <c r="BR12" i="7"/>
  <c r="BC12" i="7"/>
  <c r="AN12" i="7"/>
  <c r="Y12" i="7"/>
  <c r="C12" i="7"/>
  <c r="B12" i="7"/>
  <c r="DK11" i="7"/>
  <c r="CV11" i="7"/>
  <c r="CG11" i="7"/>
  <c r="BR11" i="7"/>
  <c r="BC11" i="7"/>
  <c r="AN11" i="7"/>
  <c r="Y11" i="7"/>
  <c r="C11" i="7"/>
  <c r="B11" i="7"/>
  <c r="DK10" i="7"/>
  <c r="CV10" i="7"/>
  <c r="CG10" i="7"/>
  <c r="BR10" i="7"/>
  <c r="BC10" i="7"/>
  <c r="AN10" i="7"/>
  <c r="Y10" i="7"/>
  <c r="C10" i="7"/>
  <c r="B10" i="7"/>
  <c r="DK9" i="7"/>
  <c r="CV9" i="7"/>
  <c r="CG9" i="7"/>
  <c r="BR9" i="7"/>
  <c r="BC9" i="7"/>
  <c r="AN9" i="7"/>
  <c r="Y9" i="7"/>
  <c r="C9" i="7"/>
  <c r="B9" i="7"/>
  <c r="DK8" i="7"/>
  <c r="CV8" i="7"/>
  <c r="CG8" i="7"/>
  <c r="BR8" i="7"/>
  <c r="BC8" i="7"/>
  <c r="AN8" i="7"/>
  <c r="Y8" i="7"/>
  <c r="C8" i="7"/>
  <c r="B8" i="7"/>
  <c r="DK7" i="7"/>
  <c r="CV7" i="7"/>
  <c r="CG7" i="7"/>
  <c r="BR7" i="7"/>
  <c r="BC7" i="7"/>
  <c r="AN7" i="7"/>
  <c r="Y7" i="7"/>
  <c r="C7" i="7"/>
  <c r="B7" i="7"/>
  <c r="C6" i="7"/>
  <c r="B6" i="7"/>
  <c r="J4" i="7"/>
  <c r="I4" i="7"/>
  <c r="H4" i="7"/>
  <c r="G4" i="7"/>
  <c r="F4" i="7"/>
  <c r="E4" i="7"/>
  <c r="D4" i="7"/>
  <c r="Y57" i="6"/>
  <c r="B7" i="6"/>
  <c r="C7" i="6"/>
  <c r="B8" i="6"/>
  <c r="C8" i="6"/>
  <c r="B9" i="6"/>
  <c r="C9" i="6"/>
  <c r="B10" i="6"/>
  <c r="C10" i="6"/>
  <c r="B11" i="6"/>
  <c r="C11" i="6"/>
  <c r="B12" i="6"/>
  <c r="C12" i="6"/>
  <c r="B13" i="6"/>
  <c r="C13" i="6"/>
  <c r="B14" i="6"/>
  <c r="C14" i="6"/>
  <c r="B15" i="6"/>
  <c r="C15" i="6"/>
  <c r="B16" i="6"/>
  <c r="C16" i="6"/>
  <c r="B17" i="6"/>
  <c r="C17" i="6"/>
  <c r="B18" i="6"/>
  <c r="C18" i="6"/>
  <c r="B19" i="6"/>
  <c r="C19" i="6"/>
  <c r="B20" i="6"/>
  <c r="C20" i="6"/>
  <c r="B21" i="6"/>
  <c r="C21" i="6"/>
  <c r="B22" i="6"/>
  <c r="C22" i="6"/>
  <c r="B23" i="6"/>
  <c r="C23" i="6"/>
  <c r="B24" i="6"/>
  <c r="C24" i="6"/>
  <c r="B25" i="6"/>
  <c r="C25" i="6"/>
  <c r="B26" i="6"/>
  <c r="C26" i="6"/>
  <c r="B27" i="6"/>
  <c r="C27" i="6"/>
  <c r="B28" i="6"/>
  <c r="C28" i="6"/>
  <c r="B29" i="6"/>
  <c r="C29" i="6"/>
  <c r="B30" i="6"/>
  <c r="C30" i="6"/>
  <c r="B31" i="6"/>
  <c r="C31" i="6"/>
  <c r="B32" i="6"/>
  <c r="C32" i="6"/>
  <c r="B33" i="6"/>
  <c r="C33" i="6"/>
  <c r="B34" i="6"/>
  <c r="C34" i="6"/>
  <c r="B35" i="6"/>
  <c r="C35" i="6"/>
  <c r="B36" i="6"/>
  <c r="C36" i="6"/>
  <c r="B37" i="6"/>
  <c r="C37" i="6"/>
  <c r="B38" i="6"/>
  <c r="C38" i="6"/>
  <c r="B39" i="6"/>
  <c r="C39" i="6"/>
  <c r="B40" i="6"/>
  <c r="C40" i="6"/>
  <c r="B41" i="6"/>
  <c r="C41" i="6"/>
  <c r="B42" i="6"/>
  <c r="C42" i="6"/>
  <c r="B43" i="6"/>
  <c r="C43" i="6"/>
  <c r="B44" i="6"/>
  <c r="C44" i="6"/>
  <c r="B45" i="6"/>
  <c r="C45" i="6"/>
  <c r="B46" i="6"/>
  <c r="C46" i="6"/>
  <c r="B47" i="6"/>
  <c r="C47" i="6"/>
  <c r="B48" i="6"/>
  <c r="C48" i="6"/>
  <c r="B49" i="6"/>
  <c r="C49" i="6"/>
  <c r="B50" i="6"/>
  <c r="C50" i="6"/>
  <c r="B51" i="6"/>
  <c r="C51" i="6"/>
  <c r="B52" i="6"/>
  <c r="C52" i="6"/>
  <c r="B53" i="6"/>
  <c r="C53" i="6"/>
  <c r="B54" i="6"/>
  <c r="C54" i="6"/>
  <c r="B55" i="6"/>
  <c r="C55" i="6"/>
  <c r="B56" i="6"/>
  <c r="C56" i="6"/>
  <c r="B57" i="6"/>
  <c r="C57" i="6"/>
  <c r="B58" i="6"/>
  <c r="C58" i="6"/>
  <c r="B59" i="6"/>
  <c r="C59" i="6"/>
  <c r="B60" i="6"/>
  <c r="C60" i="6"/>
  <c r="B61" i="6"/>
  <c r="C61" i="6"/>
  <c r="B62" i="6"/>
  <c r="C62" i="6"/>
  <c r="B63" i="6"/>
  <c r="C63" i="6"/>
  <c r="B64" i="6"/>
  <c r="C64" i="6"/>
  <c r="B65" i="6"/>
  <c r="C65" i="6"/>
  <c r="B66" i="6"/>
  <c r="C66" i="6"/>
  <c r="B67" i="6"/>
  <c r="C67" i="6"/>
  <c r="B68" i="6"/>
  <c r="C68" i="6"/>
  <c r="B69" i="6"/>
  <c r="C69" i="6"/>
  <c r="B70" i="6"/>
  <c r="C70" i="6"/>
  <c r="B71" i="6"/>
  <c r="C71" i="6"/>
  <c r="B72" i="6"/>
  <c r="C72" i="6"/>
  <c r="B73" i="6"/>
  <c r="C73" i="6"/>
  <c r="B74" i="6"/>
  <c r="C74" i="6"/>
  <c r="B75" i="6"/>
  <c r="C75" i="6"/>
  <c r="B76" i="6"/>
  <c r="C76" i="6"/>
  <c r="B77" i="6"/>
  <c r="C77" i="6"/>
  <c r="B78" i="6"/>
  <c r="C78" i="6"/>
  <c r="B79" i="6"/>
  <c r="C79" i="6"/>
  <c r="B80" i="6"/>
  <c r="C80" i="6"/>
  <c r="B81" i="6"/>
  <c r="C81" i="6"/>
  <c r="B82" i="6"/>
  <c r="C82" i="6"/>
  <c r="B83" i="6"/>
  <c r="C83" i="6"/>
  <c r="B84" i="6"/>
  <c r="C84" i="6"/>
  <c r="B85" i="6"/>
  <c r="C85" i="6"/>
  <c r="B86" i="6"/>
  <c r="C86" i="6"/>
  <c r="B87" i="6"/>
  <c r="C87" i="6"/>
  <c r="B88" i="6"/>
  <c r="C88" i="6"/>
  <c r="B89" i="6"/>
  <c r="C89" i="6"/>
  <c r="B90" i="6"/>
  <c r="C90" i="6"/>
  <c r="B91" i="6"/>
  <c r="C91" i="6"/>
  <c r="B92" i="6"/>
  <c r="C92" i="6"/>
  <c r="B93" i="6"/>
  <c r="C93" i="6"/>
  <c r="B94" i="6"/>
  <c r="C94" i="6"/>
  <c r="B95" i="6"/>
  <c r="C95" i="6"/>
  <c r="B96" i="6"/>
  <c r="C96" i="6"/>
  <c r="B97" i="6"/>
  <c r="C97" i="6"/>
  <c r="B98" i="6"/>
  <c r="C98" i="6"/>
  <c r="B99" i="6"/>
  <c r="C99" i="6"/>
  <c r="B100" i="6"/>
  <c r="C100" i="6"/>
  <c r="B101" i="6"/>
  <c r="C101" i="6"/>
  <c r="B102" i="6"/>
  <c r="C102" i="6"/>
  <c r="B103" i="6"/>
  <c r="C103" i="6"/>
  <c r="B104" i="6"/>
  <c r="C104" i="6"/>
  <c r="B105" i="6"/>
  <c r="C105" i="6"/>
  <c r="B106" i="6"/>
  <c r="C106" i="6"/>
  <c r="B107" i="6"/>
  <c r="C107" i="6"/>
  <c r="B108" i="6"/>
  <c r="C108" i="6"/>
  <c r="B109" i="6"/>
  <c r="C109" i="6"/>
  <c r="B110" i="6"/>
  <c r="C110" i="6"/>
  <c r="B111" i="6"/>
  <c r="C111" i="6"/>
  <c r="B112" i="6"/>
  <c r="C112" i="6"/>
  <c r="B113" i="6"/>
  <c r="C113" i="6"/>
  <c r="B114" i="6"/>
  <c r="C114" i="6"/>
  <c r="B115" i="6"/>
  <c r="C115" i="6"/>
  <c r="B116" i="6"/>
  <c r="C116" i="6"/>
  <c r="B117" i="6"/>
  <c r="C117" i="6"/>
  <c r="B118" i="6"/>
  <c r="C118" i="6"/>
  <c r="B119" i="6"/>
  <c r="C119" i="6"/>
  <c r="B120" i="6"/>
  <c r="C120" i="6"/>
  <c r="B121" i="6"/>
  <c r="C121" i="6"/>
  <c r="B122" i="6"/>
  <c r="C122" i="6"/>
  <c r="B123" i="6"/>
  <c r="C123" i="6"/>
  <c r="B124" i="6"/>
  <c r="C124" i="6"/>
  <c r="B125" i="6"/>
  <c r="C125" i="6"/>
  <c r="B126" i="6"/>
  <c r="C126" i="6"/>
  <c r="B127" i="6"/>
  <c r="C127" i="6"/>
  <c r="B128" i="6"/>
  <c r="C128" i="6"/>
  <c r="B129" i="6"/>
  <c r="C129" i="6"/>
  <c r="B130" i="6"/>
  <c r="C130" i="6"/>
  <c r="B131" i="6"/>
  <c r="C131" i="6"/>
  <c r="B132" i="6"/>
  <c r="C132" i="6"/>
  <c r="B133" i="6"/>
  <c r="C133" i="6"/>
  <c r="B134" i="6"/>
  <c r="C134" i="6"/>
  <c r="B135" i="6"/>
  <c r="C135" i="6"/>
  <c r="B136" i="6"/>
  <c r="C136" i="6"/>
  <c r="B137" i="6"/>
  <c r="C137" i="6"/>
  <c r="B138" i="6"/>
  <c r="C138" i="6"/>
  <c r="B139" i="6"/>
  <c r="C139" i="6"/>
  <c r="B140" i="6"/>
  <c r="C140" i="6"/>
  <c r="B141" i="6"/>
  <c r="C141" i="6"/>
  <c r="B142" i="6"/>
  <c r="C142" i="6"/>
  <c r="B143" i="6"/>
  <c r="C143" i="6"/>
  <c r="B144" i="6"/>
  <c r="C144" i="6"/>
  <c r="B145" i="6"/>
  <c r="C145" i="6"/>
  <c r="B146" i="6"/>
  <c r="C146" i="6"/>
  <c r="B147" i="6"/>
  <c r="C147" i="6"/>
  <c r="B148" i="6"/>
  <c r="C148" i="6"/>
  <c r="B149" i="6"/>
  <c r="C149" i="6"/>
  <c r="B150" i="6"/>
  <c r="C150" i="6"/>
  <c r="B151" i="6"/>
  <c r="C151" i="6"/>
  <c r="B152" i="6"/>
  <c r="C152" i="6"/>
  <c r="B153" i="6"/>
  <c r="C153" i="6"/>
  <c r="B154" i="6"/>
  <c r="C154" i="6"/>
  <c r="B155" i="6"/>
  <c r="C155" i="6"/>
  <c r="B156" i="6"/>
  <c r="C156" i="6"/>
  <c r="B157" i="6"/>
  <c r="C157" i="6"/>
  <c r="B158" i="6"/>
  <c r="C158" i="6"/>
  <c r="B159" i="6"/>
  <c r="C159" i="6"/>
  <c r="B160" i="6"/>
  <c r="C160" i="6"/>
  <c r="B161" i="6"/>
  <c r="C161" i="6"/>
  <c r="B162" i="6"/>
  <c r="C162" i="6"/>
  <c r="B163" i="6"/>
  <c r="C163" i="6"/>
  <c r="B164" i="6"/>
  <c r="C164" i="6"/>
  <c r="B165" i="6"/>
  <c r="C165" i="6"/>
  <c r="B166" i="6"/>
  <c r="C166" i="6"/>
  <c r="B167" i="6"/>
  <c r="C167" i="6"/>
  <c r="B168" i="6"/>
  <c r="C168" i="6"/>
  <c r="B169" i="6"/>
  <c r="C169" i="6"/>
  <c r="B170" i="6"/>
  <c r="C170" i="6"/>
  <c r="B171" i="6"/>
  <c r="C171" i="6"/>
  <c r="B172" i="6"/>
  <c r="C172" i="6"/>
  <c r="B173" i="6"/>
  <c r="C173" i="6"/>
  <c r="B174" i="6"/>
  <c r="C174" i="6"/>
  <c r="B175" i="6"/>
  <c r="C175" i="6"/>
  <c r="B176" i="6"/>
  <c r="C176" i="6"/>
  <c r="B177" i="6"/>
  <c r="C177" i="6"/>
  <c r="B178" i="6"/>
  <c r="C178" i="6"/>
  <c r="B179" i="6"/>
  <c r="C179" i="6"/>
  <c r="B180" i="6"/>
  <c r="C180" i="6"/>
  <c r="B181" i="6"/>
  <c r="C181" i="6"/>
  <c r="B182" i="6"/>
  <c r="C182" i="6"/>
  <c r="B183" i="6"/>
  <c r="C183" i="6"/>
  <c r="B184" i="6"/>
  <c r="C184" i="6"/>
  <c r="B185" i="6"/>
  <c r="C185" i="6"/>
  <c r="B186" i="6"/>
  <c r="C186" i="6"/>
  <c r="B187" i="6"/>
  <c r="C187" i="6"/>
  <c r="B188" i="6"/>
  <c r="C188" i="6"/>
  <c r="B189" i="6"/>
  <c r="C189" i="6"/>
  <c r="B190" i="6"/>
  <c r="C190" i="6"/>
  <c r="B191" i="6"/>
  <c r="C191" i="6"/>
  <c r="B192" i="6"/>
  <c r="C192" i="6"/>
  <c r="B193" i="6"/>
  <c r="C193" i="6"/>
  <c r="B194" i="6"/>
  <c r="C194" i="6"/>
  <c r="B195" i="6"/>
  <c r="C195" i="6"/>
  <c r="B196" i="6"/>
  <c r="C196" i="6"/>
  <c r="B197" i="6"/>
  <c r="C197" i="6"/>
  <c r="B198" i="6"/>
  <c r="C198" i="6"/>
  <c r="B199" i="6"/>
  <c r="C199" i="6"/>
  <c r="B200" i="6"/>
  <c r="C200" i="6"/>
  <c r="B201" i="6"/>
  <c r="C201" i="6"/>
  <c r="B202" i="6"/>
  <c r="C202" i="6"/>
  <c r="B203" i="6"/>
  <c r="C203" i="6"/>
  <c r="B204" i="6"/>
  <c r="C204" i="6"/>
  <c r="B205" i="6"/>
  <c r="C205" i="6"/>
  <c r="B206" i="6"/>
  <c r="C206" i="6"/>
  <c r="B207" i="6"/>
  <c r="C207" i="6"/>
  <c r="B208" i="6"/>
  <c r="C208" i="6"/>
  <c r="B209" i="6"/>
  <c r="C209" i="6"/>
  <c r="B210" i="6"/>
  <c r="C210" i="6"/>
  <c r="B211" i="6"/>
  <c r="C211" i="6"/>
  <c r="B212" i="6"/>
  <c r="C212" i="6"/>
  <c r="B213" i="6"/>
  <c r="C213" i="6"/>
  <c r="B214" i="6"/>
  <c r="C214" i="6"/>
  <c r="B215" i="6"/>
  <c r="C215" i="6"/>
  <c r="B216" i="6"/>
  <c r="C216" i="6"/>
  <c r="B217" i="6"/>
  <c r="C217" i="6"/>
  <c r="B218" i="6"/>
  <c r="C218" i="6"/>
  <c r="B219" i="6"/>
  <c r="C219" i="6"/>
  <c r="B220" i="6"/>
  <c r="C220" i="6"/>
  <c r="B221" i="6"/>
  <c r="C221" i="6"/>
  <c r="B222" i="6"/>
  <c r="C222" i="6"/>
  <c r="B223" i="6"/>
  <c r="C223" i="6"/>
  <c r="B224" i="6"/>
  <c r="C224" i="6"/>
  <c r="B225" i="6"/>
  <c r="C225" i="6"/>
  <c r="B226" i="6"/>
  <c r="C226" i="6"/>
  <c r="B227" i="6"/>
  <c r="C227" i="6"/>
  <c r="B228" i="6"/>
  <c r="C228" i="6"/>
  <c r="B229" i="6"/>
  <c r="C229" i="6"/>
  <c r="B230" i="6"/>
  <c r="C230" i="6"/>
  <c r="B231" i="6"/>
  <c r="C231" i="6"/>
  <c r="B232" i="6"/>
  <c r="C232" i="6"/>
  <c r="B233" i="6"/>
  <c r="C233" i="6"/>
  <c r="B234" i="6"/>
  <c r="C234" i="6"/>
  <c r="B235" i="6"/>
  <c r="C235" i="6"/>
  <c r="B236" i="6"/>
  <c r="C236" i="6"/>
  <c r="B237" i="6"/>
  <c r="C237" i="6"/>
  <c r="B238" i="6"/>
  <c r="C238" i="6"/>
  <c r="B239" i="6"/>
  <c r="C239" i="6"/>
  <c r="B240" i="6"/>
  <c r="C240" i="6"/>
  <c r="B241" i="6"/>
  <c r="C241" i="6"/>
  <c r="B242" i="6"/>
  <c r="C242" i="6"/>
  <c r="B243" i="6"/>
  <c r="C243" i="6"/>
  <c r="B244" i="6"/>
  <c r="C244" i="6"/>
  <c r="B245" i="6"/>
  <c r="C245" i="6"/>
  <c r="B246" i="6"/>
  <c r="C246" i="6"/>
  <c r="B247" i="6"/>
  <c r="C247" i="6"/>
  <c r="B248" i="6"/>
  <c r="C248" i="6"/>
  <c r="B249" i="6"/>
  <c r="C249" i="6"/>
  <c r="B250" i="6"/>
  <c r="C250" i="6"/>
  <c r="B251" i="6"/>
  <c r="C251" i="6"/>
  <c r="B252" i="6"/>
  <c r="C252" i="6"/>
  <c r="B253" i="6"/>
  <c r="C253" i="6"/>
  <c r="B254" i="6"/>
  <c r="C254" i="6"/>
  <c r="B255" i="6"/>
  <c r="C255" i="6"/>
  <c r="B256" i="6"/>
  <c r="C256" i="6"/>
  <c r="B257" i="6"/>
  <c r="C257" i="6"/>
  <c r="B258" i="6"/>
  <c r="C258" i="6"/>
  <c r="B259" i="6"/>
  <c r="C259" i="6"/>
  <c r="B260" i="6"/>
  <c r="C260" i="6"/>
  <c r="B261" i="6"/>
  <c r="C261" i="6"/>
  <c r="B262" i="6"/>
  <c r="C262" i="6"/>
  <c r="B263" i="6"/>
  <c r="C263" i="6"/>
  <c r="B264" i="6"/>
  <c r="C264" i="6"/>
  <c r="B265" i="6"/>
  <c r="C265" i="6"/>
  <c r="B266" i="6"/>
  <c r="C266" i="6"/>
  <c r="B267" i="6"/>
  <c r="C267" i="6"/>
  <c r="B268" i="6"/>
  <c r="C268" i="6"/>
  <c r="B269" i="6"/>
  <c r="C269" i="6"/>
  <c r="B270" i="6"/>
  <c r="C270" i="6"/>
  <c r="B271" i="6"/>
  <c r="C271" i="6"/>
  <c r="B272" i="6"/>
  <c r="C272" i="6"/>
  <c r="B273" i="6"/>
  <c r="C273" i="6"/>
  <c r="B274" i="6"/>
  <c r="C274" i="6"/>
  <c r="B275" i="6"/>
  <c r="C275" i="6"/>
  <c r="B276" i="6"/>
  <c r="C276" i="6"/>
  <c r="B277" i="6"/>
  <c r="C277" i="6"/>
  <c r="B278" i="6"/>
  <c r="C278" i="6"/>
  <c r="B279" i="6"/>
  <c r="C279" i="6"/>
  <c r="B280" i="6"/>
  <c r="C280" i="6"/>
  <c r="B281" i="6"/>
  <c r="C281" i="6"/>
  <c r="B282" i="6"/>
  <c r="C282" i="6"/>
  <c r="B283" i="6"/>
  <c r="C283" i="6"/>
  <c r="B284" i="6"/>
  <c r="C284" i="6"/>
  <c r="B285" i="6"/>
  <c r="C285" i="6"/>
  <c r="B286" i="6"/>
  <c r="C286" i="6"/>
  <c r="B287" i="6"/>
  <c r="C287" i="6"/>
  <c r="B288" i="6"/>
  <c r="C288" i="6"/>
  <c r="B289" i="6"/>
  <c r="C289" i="6"/>
  <c r="B290" i="6"/>
  <c r="C290" i="6"/>
  <c r="B291" i="6"/>
  <c r="C291" i="6"/>
  <c r="B292" i="6"/>
  <c r="C292" i="6"/>
  <c r="B293" i="6"/>
  <c r="C293" i="6"/>
  <c r="B294" i="6"/>
  <c r="C294" i="6"/>
  <c r="B295" i="6"/>
  <c r="C295" i="6"/>
  <c r="B296" i="6"/>
  <c r="C296" i="6"/>
  <c r="B297" i="6"/>
  <c r="C297" i="6"/>
  <c r="B298" i="6"/>
  <c r="C298" i="6"/>
  <c r="B299" i="6"/>
  <c r="C299" i="6"/>
  <c r="B300" i="6"/>
  <c r="C300" i="6"/>
  <c r="B301" i="6"/>
  <c r="C301" i="6"/>
  <c r="B302" i="6"/>
  <c r="C302" i="6"/>
  <c r="B303" i="6"/>
  <c r="C303" i="6"/>
  <c r="B304" i="6"/>
  <c r="C304" i="6"/>
  <c r="B305" i="6"/>
  <c r="C305" i="6"/>
  <c r="B306" i="6"/>
  <c r="C306" i="6"/>
  <c r="B307" i="6"/>
  <c r="C307" i="6"/>
  <c r="B308" i="6"/>
  <c r="C308" i="6"/>
  <c r="B309" i="6"/>
  <c r="C309" i="6"/>
  <c r="B310" i="6"/>
  <c r="C310" i="6"/>
  <c r="B311" i="6"/>
  <c r="C311" i="6"/>
  <c r="B312" i="6"/>
  <c r="C312" i="6"/>
  <c r="B313" i="6"/>
  <c r="C313" i="6"/>
  <c r="B314" i="6"/>
  <c r="C314" i="6"/>
  <c r="B315" i="6"/>
  <c r="C315" i="6"/>
  <c r="B316" i="6"/>
  <c r="C316" i="6"/>
  <c r="B317" i="6"/>
  <c r="C317" i="6"/>
  <c r="B318" i="6"/>
  <c r="C318" i="6"/>
  <c r="B319" i="6"/>
  <c r="C319" i="6"/>
  <c r="B320" i="6"/>
  <c r="C320" i="6"/>
  <c r="B321" i="6"/>
  <c r="C321" i="6"/>
  <c r="B322" i="6"/>
  <c r="C322" i="6"/>
  <c r="B323" i="6"/>
  <c r="C323" i="6"/>
  <c r="B324" i="6"/>
  <c r="C324" i="6"/>
  <c r="B325" i="6"/>
  <c r="C325" i="6"/>
  <c r="B326" i="6"/>
  <c r="C326" i="6"/>
  <c r="B327" i="6"/>
  <c r="C327" i="6"/>
  <c r="B328" i="6"/>
  <c r="C328" i="6"/>
  <c r="B329" i="6"/>
  <c r="C329" i="6"/>
  <c r="B330" i="6"/>
  <c r="C330" i="6"/>
  <c r="B331" i="6"/>
  <c r="C331" i="6"/>
  <c r="B332" i="6"/>
  <c r="C332" i="6"/>
  <c r="B333" i="6"/>
  <c r="C333" i="6"/>
  <c r="B334" i="6"/>
  <c r="C334" i="6"/>
  <c r="B335" i="6"/>
  <c r="C335" i="6"/>
  <c r="B336" i="6"/>
  <c r="C336" i="6"/>
  <c r="B337" i="6"/>
  <c r="C337" i="6"/>
  <c r="B338" i="6"/>
  <c r="C338" i="6"/>
  <c r="B339" i="6"/>
  <c r="C339" i="6"/>
  <c r="B340" i="6"/>
  <c r="C340" i="6"/>
  <c r="B341" i="6"/>
  <c r="C341" i="6"/>
  <c r="B342" i="6"/>
  <c r="C342" i="6"/>
  <c r="B343" i="6"/>
  <c r="C343" i="6"/>
  <c r="B344" i="6"/>
  <c r="C344" i="6"/>
  <c r="B345" i="6"/>
  <c r="C345" i="6"/>
  <c r="B346" i="6"/>
  <c r="C346" i="6"/>
  <c r="B347" i="6"/>
  <c r="C347" i="6"/>
  <c r="B348" i="6"/>
  <c r="C348" i="6"/>
  <c r="B349" i="6"/>
  <c r="C349" i="6"/>
  <c r="B350" i="6"/>
  <c r="C350" i="6"/>
  <c r="B351" i="6"/>
  <c r="C351" i="6"/>
  <c r="B352" i="6"/>
  <c r="C352" i="6"/>
  <c r="B353" i="6"/>
  <c r="C353" i="6"/>
  <c r="B354" i="6"/>
  <c r="C354" i="6"/>
  <c r="B355" i="6"/>
  <c r="C355" i="6"/>
  <c r="B356" i="6"/>
  <c r="C356" i="6"/>
  <c r="B357" i="6"/>
  <c r="C357" i="6"/>
  <c r="B358" i="6"/>
  <c r="C358" i="6"/>
  <c r="B359" i="6"/>
  <c r="C359" i="6"/>
  <c r="B360" i="6"/>
  <c r="C360" i="6"/>
  <c r="B361" i="6"/>
  <c r="C361" i="6"/>
  <c r="B362" i="6"/>
  <c r="C362" i="6"/>
  <c r="B363" i="6"/>
  <c r="C363" i="6"/>
  <c r="B364" i="6"/>
  <c r="C364" i="6"/>
  <c r="B365" i="6"/>
  <c r="C365" i="6"/>
  <c r="B366" i="6"/>
  <c r="C366" i="6"/>
  <c r="B367" i="6"/>
  <c r="C367" i="6"/>
  <c r="B368" i="6"/>
  <c r="C368" i="6"/>
  <c r="B369" i="6"/>
  <c r="C369" i="6"/>
  <c r="B370" i="6"/>
  <c r="C370" i="6"/>
  <c r="B371" i="6"/>
  <c r="C371" i="6"/>
  <c r="B372" i="6"/>
  <c r="C372" i="6"/>
  <c r="B373" i="6"/>
  <c r="C373" i="6"/>
  <c r="B374" i="6"/>
  <c r="C374" i="6"/>
  <c r="B375" i="6"/>
  <c r="C375" i="6"/>
  <c r="B376" i="6"/>
  <c r="C376" i="6"/>
  <c r="B377" i="6"/>
  <c r="C377" i="6"/>
  <c r="B378" i="6"/>
  <c r="C378" i="6"/>
  <c r="B379" i="6"/>
  <c r="C379" i="6"/>
  <c r="B380" i="6"/>
  <c r="C380" i="6"/>
  <c r="B381" i="6"/>
  <c r="C381" i="6"/>
  <c r="B382" i="6"/>
  <c r="C382" i="6"/>
  <c r="B383" i="6"/>
  <c r="C383" i="6"/>
  <c r="B384" i="6"/>
  <c r="C384" i="6"/>
  <c r="B385" i="6"/>
  <c r="C385" i="6"/>
  <c r="B386" i="6"/>
  <c r="C386" i="6"/>
  <c r="B387" i="6"/>
  <c r="C387" i="6"/>
  <c r="B388" i="6"/>
  <c r="C388" i="6"/>
  <c r="B389" i="6"/>
  <c r="C389" i="6"/>
  <c r="B390" i="6"/>
  <c r="C390" i="6"/>
  <c r="B391" i="6"/>
  <c r="C391" i="6"/>
  <c r="B392" i="6"/>
  <c r="C392" i="6"/>
  <c r="B393" i="6"/>
  <c r="C393" i="6"/>
  <c r="B394" i="6"/>
  <c r="C394" i="6"/>
  <c r="B395" i="6"/>
  <c r="C395" i="6"/>
  <c r="B396" i="6"/>
  <c r="C396" i="6"/>
  <c r="B397" i="6"/>
  <c r="C397" i="6"/>
  <c r="B398" i="6"/>
  <c r="C398" i="6"/>
  <c r="B399" i="6"/>
  <c r="C399" i="6"/>
  <c r="B400" i="6"/>
  <c r="C400" i="6"/>
  <c r="B401" i="6"/>
  <c r="C401" i="6"/>
  <c r="B402" i="6"/>
  <c r="C402" i="6"/>
  <c r="B403" i="6"/>
  <c r="C403" i="6"/>
  <c r="B404" i="6"/>
  <c r="C404" i="6"/>
  <c r="B405" i="6"/>
  <c r="C405" i="6"/>
  <c r="B406" i="6"/>
  <c r="C406" i="6"/>
  <c r="B407" i="6"/>
  <c r="C407" i="6"/>
  <c r="B408" i="6"/>
  <c r="C408" i="6"/>
  <c r="B409" i="6"/>
  <c r="C409" i="6"/>
  <c r="B410" i="6"/>
  <c r="C410" i="6"/>
  <c r="B411" i="6"/>
  <c r="C411" i="6"/>
  <c r="B412" i="6"/>
  <c r="C412" i="6"/>
  <c r="B413" i="6"/>
  <c r="C413" i="6"/>
  <c r="B414" i="6"/>
  <c r="C414" i="6"/>
  <c r="B415" i="6"/>
  <c r="C415" i="6"/>
  <c r="B416" i="6"/>
  <c r="C416" i="6"/>
  <c r="B417" i="6"/>
  <c r="C417" i="6"/>
  <c r="B418" i="6"/>
  <c r="C418" i="6"/>
  <c r="B419" i="6"/>
  <c r="C419" i="6"/>
  <c r="B420" i="6"/>
  <c r="C420" i="6"/>
  <c r="B421" i="6"/>
  <c r="C421" i="6"/>
  <c r="B422" i="6"/>
  <c r="C422" i="6"/>
  <c r="B423" i="6"/>
  <c r="C423" i="6"/>
  <c r="B424" i="6"/>
  <c r="C424" i="6"/>
  <c r="B425" i="6"/>
  <c r="C425" i="6"/>
  <c r="B426" i="6"/>
  <c r="C426" i="6"/>
  <c r="B427" i="6"/>
  <c r="C427" i="6"/>
  <c r="B428" i="6"/>
  <c r="C428" i="6"/>
  <c r="B429" i="6"/>
  <c r="C429" i="6"/>
  <c r="B430" i="6"/>
  <c r="C430" i="6"/>
  <c r="B431" i="6"/>
  <c r="C431" i="6"/>
  <c r="B432" i="6"/>
  <c r="C432" i="6"/>
  <c r="B433" i="6"/>
  <c r="C433" i="6"/>
  <c r="B434" i="6"/>
  <c r="C434" i="6"/>
  <c r="B435" i="6"/>
  <c r="C435" i="6"/>
  <c r="B436" i="6"/>
  <c r="C436" i="6"/>
  <c r="B437" i="6"/>
  <c r="C437" i="6"/>
  <c r="B438" i="6"/>
  <c r="C438" i="6"/>
  <c r="B439" i="6"/>
  <c r="C439" i="6"/>
  <c r="B440" i="6"/>
  <c r="C440" i="6"/>
  <c r="B441" i="6"/>
  <c r="C441" i="6"/>
  <c r="B442" i="6"/>
  <c r="C442" i="6"/>
  <c r="B443" i="6"/>
  <c r="C443" i="6"/>
  <c r="B444" i="6"/>
  <c r="C444" i="6"/>
  <c r="B445" i="6"/>
  <c r="C445" i="6"/>
  <c r="B446" i="6"/>
  <c r="C446" i="6"/>
  <c r="B447" i="6"/>
  <c r="C447" i="6"/>
  <c r="B448" i="6"/>
  <c r="C448" i="6"/>
  <c r="B449" i="6"/>
  <c r="C449" i="6"/>
  <c r="B450" i="6"/>
  <c r="C450" i="6"/>
  <c r="B451" i="6"/>
  <c r="C451" i="6"/>
  <c r="B452" i="6"/>
  <c r="C452" i="6"/>
  <c r="B453" i="6"/>
  <c r="C453" i="6"/>
  <c r="B454" i="6"/>
  <c r="C454" i="6"/>
  <c r="B455" i="6"/>
  <c r="C455" i="6"/>
  <c r="B456" i="6"/>
  <c r="C456" i="6"/>
  <c r="B457" i="6"/>
  <c r="C457" i="6"/>
  <c r="B458" i="6"/>
  <c r="C458" i="6"/>
  <c r="B459" i="6"/>
  <c r="C459" i="6"/>
  <c r="B460" i="6"/>
  <c r="C460" i="6"/>
  <c r="B461" i="6"/>
  <c r="C461" i="6"/>
  <c r="B462" i="6"/>
  <c r="C462" i="6"/>
  <c r="B463" i="6"/>
  <c r="C463" i="6"/>
  <c r="B464" i="6"/>
  <c r="C464" i="6"/>
  <c r="B465" i="6"/>
  <c r="C465" i="6"/>
  <c r="B466" i="6"/>
  <c r="C466" i="6"/>
  <c r="B467" i="6"/>
  <c r="C467" i="6"/>
  <c r="B468" i="6"/>
  <c r="C468" i="6"/>
  <c r="B469" i="6"/>
  <c r="C469" i="6"/>
  <c r="B470" i="6"/>
  <c r="C470" i="6"/>
  <c r="B471" i="6"/>
  <c r="C471" i="6"/>
  <c r="B472" i="6"/>
  <c r="C472" i="6"/>
  <c r="B473" i="6"/>
  <c r="C473" i="6"/>
  <c r="B474" i="6"/>
  <c r="C474" i="6"/>
  <c r="B475" i="6"/>
  <c r="C475" i="6"/>
  <c r="B476" i="6"/>
  <c r="C476" i="6"/>
  <c r="B477" i="6"/>
  <c r="C477" i="6"/>
  <c r="B478" i="6"/>
  <c r="C478" i="6"/>
  <c r="B479" i="6"/>
  <c r="C479" i="6"/>
  <c r="B480" i="6"/>
  <c r="C480" i="6"/>
  <c r="B481" i="6"/>
  <c r="C481" i="6"/>
  <c r="B482" i="6"/>
  <c r="C482" i="6"/>
  <c r="B483" i="6"/>
  <c r="C483" i="6"/>
  <c r="B484" i="6"/>
  <c r="C484" i="6"/>
  <c r="B485" i="6"/>
  <c r="C485" i="6"/>
  <c r="B486" i="6"/>
  <c r="C486" i="6"/>
  <c r="B487" i="6"/>
  <c r="C487" i="6"/>
  <c r="B488" i="6"/>
  <c r="C488" i="6"/>
  <c r="B489" i="6"/>
  <c r="C489" i="6"/>
  <c r="B490" i="6"/>
  <c r="C490" i="6"/>
  <c r="B491" i="6"/>
  <c r="C491" i="6"/>
  <c r="B492" i="6"/>
  <c r="C492" i="6"/>
  <c r="B493" i="6"/>
  <c r="C493" i="6"/>
  <c r="B494" i="6"/>
  <c r="C494" i="6"/>
  <c r="B495" i="6"/>
  <c r="C495" i="6"/>
  <c r="B496" i="6"/>
  <c r="C496" i="6"/>
  <c r="B497" i="6"/>
  <c r="C497" i="6"/>
  <c r="B498" i="6"/>
  <c r="C498" i="6"/>
  <c r="B499" i="6"/>
  <c r="C499" i="6"/>
  <c r="B500" i="6"/>
  <c r="C500" i="6"/>
  <c r="B501" i="6"/>
  <c r="C501" i="6"/>
  <c r="B502" i="6"/>
  <c r="C502" i="6"/>
  <c r="B503" i="6"/>
  <c r="C503" i="6"/>
  <c r="B504" i="6"/>
  <c r="C504" i="6"/>
  <c r="B505" i="6"/>
  <c r="C505" i="6"/>
  <c r="B506" i="6"/>
  <c r="C506" i="6"/>
  <c r="B507" i="6"/>
  <c r="C507" i="6"/>
  <c r="B508" i="6"/>
  <c r="C508" i="6"/>
  <c r="B509" i="6"/>
  <c r="C509" i="6"/>
  <c r="B510" i="6"/>
  <c r="C510" i="6"/>
  <c r="B511" i="6"/>
  <c r="C511" i="6"/>
  <c r="B512" i="6"/>
  <c r="C512" i="6"/>
  <c r="B513" i="6"/>
  <c r="C513" i="6"/>
  <c r="B514" i="6"/>
  <c r="C514" i="6"/>
  <c r="B515" i="6"/>
  <c r="C515" i="6"/>
  <c r="B516" i="6"/>
  <c r="C516" i="6"/>
  <c r="B517" i="6"/>
  <c r="C517" i="6"/>
  <c r="B518" i="6"/>
  <c r="C518" i="6"/>
  <c r="B519" i="6"/>
  <c r="C519" i="6"/>
  <c r="B520" i="6"/>
  <c r="C520" i="6"/>
  <c r="B521" i="6"/>
  <c r="C521" i="6"/>
  <c r="B522" i="6"/>
  <c r="C522" i="6"/>
  <c r="B523" i="6"/>
  <c r="C523" i="6"/>
  <c r="B524" i="6"/>
  <c r="C524" i="6"/>
  <c r="B525" i="6"/>
  <c r="C525" i="6"/>
  <c r="B526" i="6"/>
  <c r="C526" i="6"/>
  <c r="B527" i="6"/>
  <c r="C527" i="6"/>
  <c r="B528" i="6"/>
  <c r="C528" i="6"/>
  <c r="B529" i="6"/>
  <c r="C529" i="6"/>
  <c r="B530" i="6"/>
  <c r="C530" i="6"/>
  <c r="B531" i="6"/>
  <c r="C531" i="6"/>
  <c r="B532" i="6"/>
  <c r="C532" i="6"/>
  <c r="B533" i="6"/>
  <c r="C533" i="6"/>
  <c r="B534" i="6"/>
  <c r="C534" i="6"/>
  <c r="B535" i="6"/>
  <c r="C535" i="6"/>
  <c r="B536" i="6"/>
  <c r="C536" i="6"/>
  <c r="B537" i="6"/>
  <c r="C537" i="6"/>
  <c r="B538" i="6"/>
  <c r="C538" i="6"/>
  <c r="B539" i="6"/>
  <c r="C539" i="6"/>
  <c r="B540" i="6"/>
  <c r="C540" i="6"/>
  <c r="B541" i="6"/>
  <c r="C541" i="6"/>
  <c r="B542" i="6"/>
  <c r="C542" i="6"/>
  <c r="B543" i="6"/>
  <c r="C543" i="6"/>
  <c r="B544" i="6"/>
  <c r="C544" i="6"/>
  <c r="B545" i="6"/>
  <c r="C545" i="6"/>
  <c r="B546" i="6"/>
  <c r="C546" i="6"/>
  <c r="B547" i="6"/>
  <c r="C547" i="6"/>
  <c r="B548" i="6"/>
  <c r="C548" i="6"/>
  <c r="B549" i="6"/>
  <c r="C549" i="6"/>
  <c r="B550" i="6"/>
  <c r="C550" i="6"/>
  <c r="B551" i="6"/>
  <c r="C551" i="6"/>
  <c r="B552" i="6"/>
  <c r="C552" i="6"/>
  <c r="B553" i="6"/>
  <c r="C553" i="6"/>
  <c r="B554" i="6"/>
  <c r="C554" i="6"/>
  <c r="B555" i="6"/>
  <c r="C555" i="6"/>
  <c r="B556" i="6"/>
  <c r="C556" i="6"/>
  <c r="B557" i="6"/>
  <c r="C557" i="6"/>
  <c r="B558" i="6"/>
  <c r="C558" i="6"/>
  <c r="B559" i="6"/>
  <c r="C559" i="6"/>
  <c r="B560" i="6"/>
  <c r="C560" i="6"/>
  <c r="B561" i="6"/>
  <c r="C561" i="6"/>
  <c r="B562" i="6"/>
  <c r="C562" i="6"/>
  <c r="B563" i="6"/>
  <c r="C563" i="6"/>
  <c r="B564" i="6"/>
  <c r="C564" i="6"/>
  <c r="B565" i="6"/>
  <c r="C565" i="6"/>
  <c r="B566" i="6"/>
  <c r="C566" i="6"/>
  <c r="B567" i="6"/>
  <c r="C567" i="6"/>
  <c r="B568" i="6"/>
  <c r="C568" i="6"/>
  <c r="B569" i="6"/>
  <c r="C569" i="6"/>
  <c r="B570" i="6"/>
  <c r="C570" i="6"/>
  <c r="B571" i="6"/>
  <c r="C571" i="6"/>
  <c r="B572" i="6"/>
  <c r="C572" i="6"/>
  <c r="B573" i="6"/>
  <c r="C573" i="6"/>
  <c r="B574" i="6"/>
  <c r="C574" i="6"/>
  <c r="B575" i="6"/>
  <c r="C575" i="6"/>
  <c r="B576" i="6"/>
  <c r="C576" i="6"/>
  <c r="B577" i="6"/>
  <c r="C577" i="6"/>
  <c r="B578" i="6"/>
  <c r="C578" i="6"/>
  <c r="B579" i="6"/>
  <c r="C579" i="6"/>
  <c r="B580" i="6"/>
  <c r="C580" i="6"/>
  <c r="B581" i="6"/>
  <c r="C581" i="6"/>
  <c r="C6" i="6"/>
  <c r="B6" i="6"/>
  <c r="CV55" i="7" l="1"/>
  <c r="BR55" i="7"/>
  <c r="BC55" i="7"/>
  <c r="AN55" i="7"/>
  <c r="Y55" i="7"/>
  <c r="CG55" i="7"/>
  <c r="Y57" i="7"/>
  <c r="S59" i="8" l="1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69" i="8"/>
  <c r="C370" i="8"/>
  <c r="C371" i="8"/>
  <c r="C372" i="8"/>
  <c r="C373" i="8"/>
  <c r="C374" i="8"/>
  <c r="C375" i="8"/>
  <c r="C376" i="8"/>
  <c r="C377" i="8"/>
  <c r="C378" i="8"/>
  <c r="C379" i="8"/>
  <c r="C380" i="8"/>
  <c r="C381" i="8"/>
  <c r="C382" i="8"/>
  <c r="C383" i="8"/>
  <c r="C384" i="8"/>
  <c r="C385" i="8"/>
  <c r="C386" i="8"/>
  <c r="C387" i="8"/>
  <c r="C388" i="8"/>
  <c r="C389" i="8"/>
  <c r="C390" i="8"/>
  <c r="C391" i="8"/>
  <c r="C392" i="8"/>
  <c r="C393" i="8"/>
  <c r="C394" i="8"/>
  <c r="C395" i="8"/>
  <c r="C396" i="8"/>
  <c r="C397" i="8"/>
  <c r="C398" i="8"/>
  <c r="C399" i="8"/>
  <c r="C400" i="8"/>
  <c r="C401" i="8"/>
  <c r="C402" i="8"/>
  <c r="C403" i="8"/>
  <c r="C404" i="8"/>
  <c r="C405" i="8"/>
  <c r="C406" i="8"/>
  <c r="C407" i="8"/>
  <c r="C408" i="8"/>
  <c r="C409" i="8"/>
  <c r="C410" i="8"/>
  <c r="C411" i="8"/>
  <c r="C412" i="8"/>
  <c r="C413" i="8"/>
  <c r="C414" i="8"/>
  <c r="C415" i="8"/>
  <c r="C416" i="8"/>
  <c r="C417" i="8"/>
  <c r="C418" i="8"/>
  <c r="C419" i="8"/>
  <c r="C420" i="8"/>
  <c r="C421" i="8"/>
  <c r="C422" i="8"/>
  <c r="C423" i="8"/>
  <c r="C424" i="8"/>
  <c r="C425" i="8"/>
  <c r="C426" i="8"/>
  <c r="C427" i="8"/>
  <c r="C428" i="8"/>
  <c r="C429" i="8"/>
  <c r="C430" i="8"/>
  <c r="C431" i="8"/>
  <c r="C432" i="8"/>
  <c r="C433" i="8"/>
  <c r="C434" i="8"/>
  <c r="C435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C460" i="8"/>
  <c r="C461" i="8"/>
  <c r="C462" i="8"/>
  <c r="C463" i="8"/>
  <c r="C464" i="8"/>
  <c r="C465" i="8"/>
  <c r="C466" i="8"/>
  <c r="C467" i="8"/>
  <c r="C468" i="8"/>
  <c r="C469" i="8"/>
  <c r="C470" i="8"/>
  <c r="C471" i="8"/>
  <c r="C472" i="8"/>
  <c r="C473" i="8"/>
  <c r="C474" i="8"/>
  <c r="C475" i="8"/>
  <c r="C476" i="8"/>
  <c r="C477" i="8"/>
  <c r="C478" i="8"/>
  <c r="C479" i="8"/>
  <c r="C480" i="8"/>
  <c r="C481" i="8"/>
  <c r="C482" i="8"/>
  <c r="C483" i="8"/>
  <c r="C484" i="8"/>
  <c r="C485" i="8"/>
  <c r="C486" i="8"/>
  <c r="C487" i="8"/>
  <c r="C488" i="8"/>
  <c r="C489" i="8"/>
  <c r="C490" i="8"/>
  <c r="C491" i="8"/>
  <c r="C492" i="8"/>
  <c r="C493" i="8"/>
  <c r="C494" i="8"/>
  <c r="C495" i="8"/>
  <c r="C496" i="8"/>
  <c r="C497" i="8"/>
  <c r="C498" i="8"/>
  <c r="C499" i="8"/>
  <c r="C500" i="8"/>
  <c r="C501" i="8"/>
  <c r="C502" i="8"/>
  <c r="C503" i="8"/>
  <c r="C504" i="8"/>
  <c r="C505" i="8"/>
  <c r="C506" i="8"/>
  <c r="C507" i="8"/>
  <c r="C508" i="8"/>
  <c r="C509" i="8"/>
  <c r="C510" i="8"/>
  <c r="C511" i="8"/>
  <c r="C512" i="8"/>
  <c r="C513" i="8"/>
  <c r="C514" i="8"/>
  <c r="C515" i="8"/>
  <c r="C516" i="8"/>
  <c r="C517" i="8"/>
  <c r="C518" i="8"/>
  <c r="C519" i="8"/>
  <c r="C520" i="8"/>
  <c r="C521" i="8"/>
  <c r="C522" i="8"/>
  <c r="C523" i="8"/>
  <c r="C524" i="8"/>
  <c r="C525" i="8"/>
  <c r="C526" i="8"/>
  <c r="C527" i="8"/>
  <c r="C528" i="8"/>
  <c r="C529" i="8"/>
  <c r="C530" i="8"/>
  <c r="C531" i="8"/>
  <c r="C532" i="8"/>
  <c r="C533" i="8"/>
  <c r="C534" i="8"/>
  <c r="C535" i="8"/>
  <c r="C536" i="8"/>
  <c r="C537" i="8"/>
  <c r="C538" i="8"/>
  <c r="C539" i="8"/>
  <c r="C540" i="8"/>
  <c r="C541" i="8"/>
  <c r="C542" i="8"/>
  <c r="C543" i="8"/>
  <c r="C544" i="8"/>
  <c r="C545" i="8"/>
  <c r="C546" i="8"/>
  <c r="C547" i="8"/>
  <c r="C548" i="8"/>
  <c r="C549" i="8"/>
  <c r="C550" i="8"/>
  <c r="C551" i="8"/>
  <c r="C552" i="8"/>
  <c r="C553" i="8"/>
  <c r="C554" i="8"/>
  <c r="C555" i="8"/>
  <c r="C556" i="8"/>
  <c r="C557" i="8"/>
  <c r="C558" i="8"/>
  <c r="C559" i="8"/>
  <c r="C560" i="8"/>
  <c r="C561" i="8"/>
  <c r="C562" i="8"/>
  <c r="C563" i="8"/>
  <c r="C564" i="8"/>
  <c r="C565" i="8"/>
  <c r="C566" i="8"/>
  <c r="C567" i="8"/>
  <c r="C568" i="8"/>
  <c r="C569" i="8"/>
  <c r="C570" i="8"/>
  <c r="C571" i="8"/>
  <c r="C572" i="8"/>
  <c r="C573" i="8"/>
  <c r="C574" i="8"/>
  <c r="C575" i="8"/>
  <c r="C576" i="8"/>
  <c r="C577" i="8"/>
  <c r="C578" i="8"/>
  <c r="C579" i="8"/>
  <c r="C580" i="8"/>
  <c r="C581" i="8"/>
  <c r="C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6" i="8"/>
  <c r="D4" i="8"/>
  <c r="J4" i="6"/>
  <c r="I4" i="6"/>
  <c r="H4" i="6"/>
  <c r="G4" i="6"/>
  <c r="F4" i="6"/>
  <c r="E4" i="6"/>
  <c r="D4" i="6"/>
  <c r="DJ55" i="6" l="1"/>
  <c r="DI55" i="6"/>
  <c r="DH55" i="6"/>
  <c r="DG55" i="6"/>
  <c r="DF55" i="6"/>
  <c r="DE55" i="6"/>
  <c r="DD55" i="6"/>
  <c r="DC55" i="6"/>
  <c r="DB55" i="6"/>
  <c r="DA55" i="6"/>
  <c r="CZ55" i="6"/>
  <c r="CY55" i="6"/>
  <c r="DK54" i="6"/>
  <c r="DK53" i="6"/>
  <c r="DK52" i="6"/>
  <c r="DK51" i="6"/>
  <c r="DK50" i="6"/>
  <c r="DK49" i="6"/>
  <c r="DK48" i="6"/>
  <c r="DK47" i="6"/>
  <c r="DK46" i="6"/>
  <c r="DK45" i="6"/>
  <c r="DK44" i="6"/>
  <c r="DK43" i="6"/>
  <c r="DK42" i="6"/>
  <c r="DK41" i="6"/>
  <c r="DK40" i="6"/>
  <c r="DK39" i="6"/>
  <c r="DK38" i="6"/>
  <c r="DK37" i="6"/>
  <c r="DK36" i="6"/>
  <c r="DK35" i="6"/>
  <c r="DK34" i="6"/>
  <c r="DK33" i="6"/>
  <c r="DK32" i="6"/>
  <c r="DK31" i="6"/>
  <c r="DK30" i="6"/>
  <c r="DK29" i="6"/>
  <c r="DK28" i="6"/>
  <c r="DK27" i="6"/>
  <c r="DK26" i="6"/>
  <c r="DK25" i="6"/>
  <c r="DK24" i="6"/>
  <c r="DK23" i="6"/>
  <c r="DK22" i="6"/>
  <c r="DK21" i="6"/>
  <c r="DK20" i="6"/>
  <c r="DK19" i="6"/>
  <c r="DK18" i="6"/>
  <c r="DK17" i="6"/>
  <c r="DK16" i="6"/>
  <c r="DK15" i="6"/>
  <c r="DK14" i="6"/>
  <c r="DK13" i="6"/>
  <c r="DK12" i="6"/>
  <c r="DK11" i="6"/>
  <c r="DK10" i="6"/>
  <c r="DK9" i="6"/>
  <c r="DK8" i="6"/>
  <c r="DK7" i="6"/>
  <c r="CU55" i="6"/>
  <c r="CT55" i="6"/>
  <c r="CS55" i="6"/>
  <c r="CR55" i="6"/>
  <c r="CQ55" i="6"/>
  <c r="CP55" i="6"/>
  <c r="CO55" i="6"/>
  <c r="CN55" i="6"/>
  <c r="CM55" i="6"/>
  <c r="CL55" i="6"/>
  <c r="CK55" i="6"/>
  <c r="CJ55" i="6"/>
  <c r="CF55" i="6"/>
  <c r="CE55" i="6"/>
  <c r="CD55" i="6"/>
  <c r="CC55" i="6"/>
  <c r="CB55" i="6"/>
  <c r="CA55" i="6"/>
  <c r="BZ55" i="6"/>
  <c r="BY55" i="6"/>
  <c r="BX55" i="6"/>
  <c r="BW55" i="6"/>
  <c r="BV55" i="6"/>
  <c r="BU55" i="6"/>
  <c r="CV54" i="6"/>
  <c r="CG54" i="6"/>
  <c r="CV53" i="6"/>
  <c r="CG53" i="6"/>
  <c r="CV52" i="6"/>
  <c r="CG52" i="6"/>
  <c r="CV51" i="6"/>
  <c r="CG51" i="6"/>
  <c r="CV50" i="6"/>
  <c r="CG50" i="6"/>
  <c r="CV49" i="6"/>
  <c r="CG49" i="6"/>
  <c r="CV48" i="6"/>
  <c r="CG48" i="6"/>
  <c r="CV47" i="6"/>
  <c r="CG47" i="6"/>
  <c r="CV46" i="6"/>
  <c r="CG46" i="6"/>
  <c r="CV45" i="6"/>
  <c r="CG45" i="6"/>
  <c r="CV44" i="6"/>
  <c r="CG44" i="6"/>
  <c r="CV43" i="6"/>
  <c r="CG43" i="6"/>
  <c r="CV42" i="6"/>
  <c r="CG42" i="6"/>
  <c r="CV41" i="6"/>
  <c r="CG41" i="6"/>
  <c r="CV40" i="6"/>
  <c r="CG40" i="6"/>
  <c r="CV39" i="6"/>
  <c r="CG39" i="6"/>
  <c r="CV38" i="6"/>
  <c r="CG38" i="6"/>
  <c r="CV37" i="6"/>
  <c r="CG37" i="6"/>
  <c r="CV36" i="6"/>
  <c r="CG36" i="6"/>
  <c r="CV35" i="6"/>
  <c r="CG35" i="6"/>
  <c r="CV34" i="6"/>
  <c r="CG34" i="6"/>
  <c r="CV33" i="6"/>
  <c r="CG33" i="6"/>
  <c r="CV32" i="6"/>
  <c r="CG32" i="6"/>
  <c r="CV31" i="6"/>
  <c r="CG31" i="6"/>
  <c r="CV30" i="6"/>
  <c r="CG30" i="6"/>
  <c r="CV29" i="6"/>
  <c r="CG29" i="6"/>
  <c r="CV28" i="6"/>
  <c r="CG28" i="6"/>
  <c r="CV27" i="6"/>
  <c r="CG27" i="6"/>
  <c r="CV26" i="6"/>
  <c r="CG26" i="6"/>
  <c r="CV25" i="6"/>
  <c r="CG25" i="6"/>
  <c r="CV24" i="6"/>
  <c r="CG24" i="6"/>
  <c r="CV23" i="6"/>
  <c r="CG23" i="6"/>
  <c r="CV22" i="6"/>
  <c r="CG22" i="6"/>
  <c r="CV21" i="6"/>
  <c r="CG21" i="6"/>
  <c r="CV20" i="6"/>
  <c r="CG20" i="6"/>
  <c r="CV19" i="6"/>
  <c r="CG19" i="6"/>
  <c r="CV18" i="6"/>
  <c r="CG18" i="6"/>
  <c r="CV17" i="6"/>
  <c r="CG17" i="6"/>
  <c r="CV16" i="6"/>
  <c r="CG16" i="6"/>
  <c r="CV15" i="6"/>
  <c r="CG15" i="6"/>
  <c r="CV14" i="6"/>
  <c r="CG14" i="6"/>
  <c r="CV13" i="6"/>
  <c r="CG13" i="6"/>
  <c r="CV12" i="6"/>
  <c r="CG12" i="6"/>
  <c r="CV11" i="6"/>
  <c r="CG11" i="6"/>
  <c r="CV10" i="6"/>
  <c r="CG10" i="6"/>
  <c r="CV9" i="6"/>
  <c r="CG9" i="6"/>
  <c r="CV8" i="6"/>
  <c r="CG8" i="6"/>
  <c r="CV7" i="6"/>
  <c r="CG7" i="6"/>
  <c r="BQ55" i="6"/>
  <c r="BP55" i="6"/>
  <c r="BO55" i="6"/>
  <c r="BN55" i="6"/>
  <c r="BM55" i="6"/>
  <c r="BL55" i="6"/>
  <c r="BK55" i="6"/>
  <c r="BJ55" i="6"/>
  <c r="BI55" i="6"/>
  <c r="BH55" i="6"/>
  <c r="BG55" i="6"/>
  <c r="BF55" i="6"/>
  <c r="BB55" i="6"/>
  <c r="BA55" i="6"/>
  <c r="AZ55" i="6"/>
  <c r="AY55" i="6"/>
  <c r="AX55" i="6"/>
  <c r="AW55" i="6"/>
  <c r="AV55" i="6"/>
  <c r="AU55" i="6"/>
  <c r="AT55" i="6"/>
  <c r="AS55" i="6"/>
  <c r="AR55" i="6"/>
  <c r="AQ55" i="6"/>
  <c r="BR54" i="6"/>
  <c r="BC54" i="6"/>
  <c r="BR53" i="6"/>
  <c r="BC53" i="6"/>
  <c r="BR52" i="6"/>
  <c r="BC52" i="6"/>
  <c r="BR51" i="6"/>
  <c r="BC51" i="6"/>
  <c r="BR50" i="6"/>
  <c r="BC50" i="6"/>
  <c r="BR49" i="6"/>
  <c r="BC49" i="6"/>
  <c r="BR48" i="6"/>
  <c r="BC48" i="6"/>
  <c r="BR47" i="6"/>
  <c r="BC47" i="6"/>
  <c r="BR46" i="6"/>
  <c r="BC46" i="6"/>
  <c r="BR45" i="6"/>
  <c r="BC45" i="6"/>
  <c r="BR44" i="6"/>
  <c r="BC44" i="6"/>
  <c r="BR43" i="6"/>
  <c r="BC43" i="6"/>
  <c r="BR42" i="6"/>
  <c r="BC42" i="6"/>
  <c r="BR41" i="6"/>
  <c r="BC41" i="6"/>
  <c r="BR40" i="6"/>
  <c r="BC40" i="6"/>
  <c r="BR39" i="6"/>
  <c r="BC39" i="6"/>
  <c r="BR38" i="6"/>
  <c r="BC38" i="6"/>
  <c r="BR37" i="6"/>
  <c r="BC37" i="6"/>
  <c r="BR36" i="6"/>
  <c r="BC36" i="6"/>
  <c r="BR35" i="6"/>
  <c r="BC35" i="6"/>
  <c r="BR34" i="6"/>
  <c r="BC34" i="6"/>
  <c r="BR33" i="6"/>
  <c r="BC33" i="6"/>
  <c r="BR32" i="6"/>
  <c r="BC32" i="6"/>
  <c r="BR31" i="6"/>
  <c r="BC31" i="6"/>
  <c r="BR30" i="6"/>
  <c r="BC30" i="6"/>
  <c r="BR29" i="6"/>
  <c r="BC29" i="6"/>
  <c r="BR28" i="6"/>
  <c r="BC28" i="6"/>
  <c r="BR27" i="6"/>
  <c r="BC27" i="6"/>
  <c r="BR26" i="6"/>
  <c r="BC26" i="6"/>
  <c r="BR25" i="6"/>
  <c r="BC25" i="6"/>
  <c r="BR24" i="6"/>
  <c r="BC24" i="6"/>
  <c r="BR23" i="6"/>
  <c r="BC23" i="6"/>
  <c r="BR22" i="6"/>
  <c r="BC22" i="6"/>
  <c r="BR21" i="6"/>
  <c r="BC21" i="6"/>
  <c r="BR20" i="6"/>
  <c r="BC20" i="6"/>
  <c r="BR19" i="6"/>
  <c r="BC19" i="6"/>
  <c r="BR18" i="6"/>
  <c r="BC18" i="6"/>
  <c r="BR17" i="6"/>
  <c r="BC17" i="6"/>
  <c r="BR16" i="6"/>
  <c r="BC16" i="6"/>
  <c r="BR15" i="6"/>
  <c r="BC15" i="6"/>
  <c r="BR14" i="6"/>
  <c r="BC14" i="6"/>
  <c r="BR13" i="6"/>
  <c r="BC13" i="6"/>
  <c r="BR12" i="6"/>
  <c r="BC12" i="6"/>
  <c r="BR11" i="6"/>
  <c r="BC11" i="6"/>
  <c r="BR10" i="6"/>
  <c r="BC10" i="6"/>
  <c r="BR9" i="6"/>
  <c r="BC9" i="6"/>
  <c r="BR8" i="6"/>
  <c r="BC8" i="6"/>
  <c r="BR7" i="6"/>
  <c r="BC7" i="6"/>
  <c r="DK55" i="6" l="1"/>
  <c r="CG55" i="6"/>
  <c r="BC55" i="6"/>
  <c r="BR55" i="6"/>
  <c r="CV55" i="6"/>
  <c r="AM55" i="6"/>
  <c r="AL55" i="6"/>
  <c r="AK55" i="6"/>
  <c r="AJ55" i="6"/>
  <c r="AI55" i="6"/>
  <c r="AH55" i="6"/>
  <c r="AG55" i="6"/>
  <c r="AF55" i="6"/>
  <c r="AE55" i="6"/>
  <c r="AD55" i="6"/>
  <c r="AC55" i="6"/>
  <c r="AB55" i="6"/>
  <c r="X55" i="6"/>
  <c r="W55" i="6"/>
  <c r="V55" i="6"/>
  <c r="U55" i="6"/>
  <c r="T55" i="6"/>
  <c r="S55" i="6"/>
  <c r="R55" i="6"/>
  <c r="Q55" i="6"/>
  <c r="P55" i="6"/>
  <c r="O55" i="6"/>
  <c r="N55" i="6"/>
  <c r="M55" i="6"/>
  <c r="AN54" i="6"/>
  <c r="Y54" i="6"/>
  <c r="AN53" i="6"/>
  <c r="Y53" i="6"/>
  <c r="AN52" i="6"/>
  <c r="Y52" i="6"/>
  <c r="AN51" i="6"/>
  <c r="Y51" i="6"/>
  <c r="AN50" i="6"/>
  <c r="Y50" i="6"/>
  <c r="AN49" i="6"/>
  <c r="Y49" i="6"/>
  <c r="AN48" i="6"/>
  <c r="Y48" i="6"/>
  <c r="AN47" i="6"/>
  <c r="Y47" i="6"/>
  <c r="AN46" i="6"/>
  <c r="Y46" i="6"/>
  <c r="AN45" i="6"/>
  <c r="Y45" i="6"/>
  <c r="AN44" i="6"/>
  <c r="Y44" i="6"/>
  <c r="AN43" i="6"/>
  <c r="Y43" i="6"/>
  <c r="AN42" i="6"/>
  <c r="Y42" i="6"/>
  <c r="AN41" i="6"/>
  <c r="Y41" i="6"/>
  <c r="AN40" i="6"/>
  <c r="Y40" i="6"/>
  <c r="AN39" i="6"/>
  <c r="Y39" i="6"/>
  <c r="AN38" i="6"/>
  <c r="Y38" i="6"/>
  <c r="AN37" i="6"/>
  <c r="Y37" i="6"/>
  <c r="AN36" i="6"/>
  <c r="Y36" i="6"/>
  <c r="AN35" i="6"/>
  <c r="Y35" i="6"/>
  <c r="AN34" i="6"/>
  <c r="Y34" i="6"/>
  <c r="AN33" i="6"/>
  <c r="Y33" i="6"/>
  <c r="AN32" i="6"/>
  <c r="Y32" i="6"/>
  <c r="AN31" i="6"/>
  <c r="Y31" i="6"/>
  <c r="AN30" i="6"/>
  <c r="Y30" i="6"/>
  <c r="AN29" i="6"/>
  <c r="Y29" i="6"/>
  <c r="AN28" i="6"/>
  <c r="Y28" i="6"/>
  <c r="AN27" i="6"/>
  <c r="Y27" i="6"/>
  <c r="AN26" i="6"/>
  <c r="Y26" i="6"/>
  <c r="AN25" i="6"/>
  <c r="Y25" i="6"/>
  <c r="AN24" i="6"/>
  <c r="Y24" i="6"/>
  <c r="AN23" i="6"/>
  <c r="Y23" i="6"/>
  <c r="AN22" i="6"/>
  <c r="Y22" i="6"/>
  <c r="AN21" i="6"/>
  <c r="Y21" i="6"/>
  <c r="AN20" i="6"/>
  <c r="Y20" i="6"/>
  <c r="AN19" i="6"/>
  <c r="Y19" i="6"/>
  <c r="AN18" i="6"/>
  <c r="Y18" i="6"/>
  <c r="AN17" i="6"/>
  <c r="Y17" i="6"/>
  <c r="AN16" i="6"/>
  <c r="Y16" i="6"/>
  <c r="AN15" i="6"/>
  <c r="Y15" i="6"/>
  <c r="AN14" i="6"/>
  <c r="Y14" i="6"/>
  <c r="AN13" i="6"/>
  <c r="Y13" i="6"/>
  <c r="AN12" i="6"/>
  <c r="Y12" i="6"/>
  <c r="AN11" i="6"/>
  <c r="Y11" i="6"/>
  <c r="AN10" i="6"/>
  <c r="Y10" i="6"/>
  <c r="AN9" i="6"/>
  <c r="Y9" i="6"/>
  <c r="AN8" i="6"/>
  <c r="Y8" i="6"/>
  <c r="AN7" i="6"/>
  <c r="Y7" i="6"/>
  <c r="B4" i="5"/>
  <c r="AN55" i="6" l="1"/>
  <c r="Y55" i="6"/>
  <c r="S6" i="1"/>
  <c r="D41" i="4"/>
  <c r="D42" i="4"/>
  <c r="D43" i="4"/>
  <c r="D44" i="4"/>
  <c r="D45" i="4"/>
  <c r="D46" i="4"/>
  <c r="D40" i="4"/>
  <c r="E46" i="4"/>
  <c r="C46" i="4"/>
  <c r="C45" i="4"/>
  <c r="E45" i="4" s="1"/>
  <c r="C44" i="4"/>
  <c r="E44" i="4" s="1"/>
  <c r="C43" i="4"/>
  <c r="E43" i="4" s="1"/>
  <c r="C42" i="4"/>
  <c r="C41" i="4"/>
  <c r="E41" i="4" s="1"/>
  <c r="C40" i="4"/>
  <c r="C36" i="4"/>
  <c r="F27" i="4"/>
  <c r="F21" i="4"/>
  <c r="F22" i="4"/>
  <c r="F23" i="4"/>
  <c r="F24" i="4"/>
  <c r="F25" i="4"/>
  <c r="F26" i="4"/>
  <c r="F20" i="4"/>
  <c r="B3" i="5"/>
  <c r="A3" i="5"/>
  <c r="E42" i="4" l="1"/>
  <c r="E40" i="4"/>
  <c r="C26" i="4"/>
  <c r="E26" i="4" s="1"/>
  <c r="C25" i="4"/>
  <c r="E25" i="4" s="1"/>
  <c r="C24" i="4"/>
  <c r="E24" i="4" s="1"/>
  <c r="C23" i="4"/>
  <c r="E23" i="4" s="1"/>
  <c r="C22" i="4"/>
  <c r="E22" i="4" s="1"/>
  <c r="C21" i="4"/>
  <c r="E21" i="4" s="1"/>
  <c r="C20" i="4"/>
  <c r="E20" i="4" s="1"/>
  <c r="D18" i="1"/>
  <c r="D21" i="1"/>
  <c r="D22" i="1"/>
  <c r="D23" i="1"/>
  <c r="D24" i="1"/>
  <c r="D25" i="1"/>
  <c r="D26" i="1"/>
  <c r="D27" i="1"/>
  <c r="D29" i="1"/>
  <c r="D30" i="1"/>
  <c r="D31" i="1"/>
  <c r="D32" i="1"/>
  <c r="D34" i="1"/>
  <c r="D37" i="1"/>
  <c r="D38" i="1"/>
  <c r="D42" i="1"/>
  <c r="D44" i="1"/>
  <c r="D45" i="1"/>
  <c r="D46" i="1"/>
  <c r="D49" i="1"/>
  <c r="D50" i="1"/>
  <c r="D53" i="1"/>
  <c r="D54" i="1"/>
  <c r="D58" i="1"/>
  <c r="D59" i="1"/>
  <c r="D61" i="1"/>
  <c r="D62" i="1"/>
  <c r="C18" i="1"/>
  <c r="C21" i="1"/>
  <c r="E21" i="1" s="1"/>
  <c r="C22" i="1"/>
  <c r="E22" i="1" s="1"/>
  <c r="C26" i="1"/>
  <c r="E26" i="1" s="1"/>
  <c r="C29" i="1"/>
  <c r="C30" i="1"/>
  <c r="E30" i="1" s="1"/>
  <c r="C34" i="1"/>
  <c r="E34" i="1" s="1"/>
  <c r="C37" i="1"/>
  <c r="C38" i="1"/>
  <c r="C42" i="1"/>
  <c r="E42" i="1" s="1"/>
  <c r="C45" i="1"/>
  <c r="E45" i="1" s="1"/>
  <c r="C46" i="1"/>
  <c r="E46" i="1" s="1"/>
  <c r="C50" i="1"/>
  <c r="E50" i="1" s="1"/>
  <c r="C52" i="1"/>
  <c r="C53" i="1"/>
  <c r="C54" i="1"/>
  <c r="C58" i="1"/>
  <c r="E58" i="1" s="1"/>
  <c r="C60" i="1"/>
  <c r="C61" i="1"/>
  <c r="E61" i="1" s="1"/>
  <c r="C62" i="1"/>
  <c r="E62" i="1" s="1"/>
  <c r="C11" i="4"/>
  <c r="E11" i="4" s="1"/>
  <c r="C12" i="4"/>
  <c r="E12" i="4" s="1"/>
  <c r="C13" i="4"/>
  <c r="E13" i="4" s="1"/>
  <c r="C14" i="4"/>
  <c r="E14" i="4" s="1"/>
  <c r="C15" i="4"/>
  <c r="E15" i="4" s="1"/>
  <c r="C16" i="4"/>
  <c r="E16" i="4" s="1"/>
  <c r="C10" i="4"/>
  <c r="E10" i="4" s="1"/>
  <c r="C6" i="1"/>
  <c r="U10" i="1" s="1"/>
  <c r="W10" i="1" s="1"/>
  <c r="U11" i="1" s="1"/>
  <c r="W11" i="1" s="1"/>
  <c r="U12" i="1" s="1"/>
  <c r="C7" i="1"/>
  <c r="C8" i="1"/>
  <c r="C9" i="1"/>
  <c r="C10" i="1"/>
  <c r="C11" i="1"/>
  <c r="E38" i="1" l="1"/>
  <c r="E54" i="1"/>
  <c r="E37" i="1"/>
  <c r="E53" i="1"/>
  <c r="E18" i="1"/>
  <c r="E29" i="1"/>
  <c r="C44" i="1"/>
  <c r="E44" i="1" s="1"/>
  <c r="C36" i="1"/>
  <c r="C28" i="1"/>
  <c r="C20" i="1"/>
  <c r="D60" i="1"/>
  <c r="E60" i="1" s="1"/>
  <c r="D52" i="1"/>
  <c r="E52" i="1" s="1"/>
  <c r="D36" i="1"/>
  <c r="D28" i="1"/>
  <c r="D20" i="1"/>
  <c r="C59" i="1"/>
  <c r="E59" i="1" s="1"/>
  <c r="C51" i="1"/>
  <c r="C43" i="1"/>
  <c r="C35" i="1"/>
  <c r="C27" i="1"/>
  <c r="E27" i="1" s="1"/>
  <c r="C19" i="1"/>
  <c r="D51" i="1"/>
  <c r="D43" i="1"/>
  <c r="D35" i="1"/>
  <c r="D19" i="1"/>
  <c r="C57" i="1"/>
  <c r="C49" i="1"/>
  <c r="E49" i="1" s="1"/>
  <c r="C41" i="1"/>
  <c r="C33" i="1"/>
  <c r="C25" i="1"/>
  <c r="E25" i="1" s="1"/>
  <c r="C17" i="1"/>
  <c r="D57" i="1"/>
  <c r="D41" i="1"/>
  <c r="D33" i="1"/>
  <c r="D17" i="1"/>
  <c r="C56" i="1"/>
  <c r="C48" i="1"/>
  <c r="C40" i="1"/>
  <c r="C32" i="1"/>
  <c r="E32" i="1" s="1"/>
  <c r="C24" i="1"/>
  <c r="E24" i="1" s="1"/>
  <c r="C16" i="1"/>
  <c r="D56" i="1"/>
  <c r="D48" i="1"/>
  <c r="D40" i="1"/>
  <c r="D16" i="1"/>
  <c r="C15" i="1"/>
  <c r="C55" i="1"/>
  <c r="C47" i="1"/>
  <c r="C39" i="1"/>
  <c r="C31" i="1"/>
  <c r="E31" i="1" s="1"/>
  <c r="C23" i="1"/>
  <c r="E23" i="1" s="1"/>
  <c r="D15" i="1"/>
  <c r="D13" i="1" s="1"/>
  <c r="D55" i="1"/>
  <c r="D47" i="1"/>
  <c r="D39" i="1"/>
  <c r="B5" i="1"/>
  <c r="C5" i="1" s="1"/>
  <c r="J17" i="1"/>
  <c r="K17" i="1"/>
  <c r="L17" i="1"/>
  <c r="J18" i="1"/>
  <c r="K18" i="1"/>
  <c r="L18" i="1"/>
  <c r="J19" i="1"/>
  <c r="K19" i="1"/>
  <c r="L19" i="1"/>
  <c r="J20" i="1"/>
  <c r="K20" i="1"/>
  <c r="L20" i="1"/>
  <c r="J21" i="1"/>
  <c r="K21" i="1"/>
  <c r="L21" i="1"/>
  <c r="J22" i="1"/>
  <c r="K22" i="1"/>
  <c r="L22" i="1"/>
  <c r="J23" i="1"/>
  <c r="K23" i="1"/>
  <c r="L23" i="1"/>
  <c r="J24" i="1"/>
  <c r="K24" i="1"/>
  <c r="L24" i="1"/>
  <c r="J25" i="1"/>
  <c r="K25" i="1"/>
  <c r="L25" i="1"/>
  <c r="J26" i="1"/>
  <c r="K26" i="1"/>
  <c r="L26" i="1"/>
  <c r="J27" i="1"/>
  <c r="K27" i="1"/>
  <c r="L27" i="1"/>
  <c r="K16" i="1"/>
  <c r="L16" i="1"/>
  <c r="J16" i="1"/>
  <c r="E39" i="1" l="1"/>
  <c r="E28" i="1"/>
  <c r="E35" i="1"/>
  <c r="E57" i="1"/>
  <c r="E47" i="1"/>
  <c r="E40" i="1"/>
  <c r="E48" i="1"/>
  <c r="E19" i="1"/>
  <c r="E41" i="1"/>
  <c r="E16" i="1"/>
  <c r="E55" i="1"/>
  <c r="E43" i="1"/>
  <c r="E15" i="1"/>
  <c r="E51" i="1"/>
  <c r="E17" i="1"/>
  <c r="E20" i="1"/>
  <c r="E56" i="1"/>
  <c r="E33" i="1"/>
  <c r="E36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15" i="1"/>
  <c r="E13" i="1" l="1"/>
  <c r="N41" i="3"/>
  <c r="J41" i="3"/>
  <c r="I41" i="3"/>
  <c r="H41" i="3"/>
  <c r="G41" i="3"/>
  <c r="F41" i="3"/>
  <c r="E41" i="3"/>
  <c r="D41" i="3"/>
  <c r="C41" i="3"/>
  <c r="B41" i="3"/>
  <c r="N40" i="3"/>
  <c r="M40" i="3"/>
  <c r="L40" i="3"/>
  <c r="K40" i="3"/>
  <c r="J40" i="3"/>
  <c r="I40" i="3"/>
  <c r="H40" i="3"/>
  <c r="G40" i="3"/>
  <c r="F40" i="3"/>
  <c r="E40" i="3"/>
  <c r="D40" i="3"/>
  <c r="C40" i="3"/>
  <c r="B40" i="3"/>
  <c r="N39" i="3"/>
  <c r="M39" i="3"/>
  <c r="L39" i="3"/>
  <c r="K39" i="3"/>
  <c r="J39" i="3"/>
  <c r="I39" i="3"/>
  <c r="H39" i="3"/>
  <c r="G39" i="3"/>
  <c r="F39" i="3"/>
  <c r="E39" i="3"/>
  <c r="D39" i="3"/>
  <c r="C39" i="3"/>
  <c r="B39" i="3"/>
  <c r="N38" i="3"/>
  <c r="M38" i="3"/>
  <c r="L38" i="3"/>
  <c r="K38" i="3"/>
  <c r="J38" i="3"/>
  <c r="I38" i="3"/>
  <c r="H38" i="3"/>
  <c r="G38" i="3"/>
  <c r="F38" i="3"/>
  <c r="E38" i="3"/>
  <c r="D38" i="3"/>
  <c r="C38" i="3"/>
  <c r="B38" i="3"/>
  <c r="N37" i="3"/>
  <c r="M37" i="3"/>
  <c r="L37" i="3"/>
  <c r="K37" i="3"/>
  <c r="J37" i="3"/>
  <c r="I37" i="3"/>
  <c r="H37" i="3"/>
  <c r="G37" i="3"/>
  <c r="F37" i="3"/>
  <c r="E37" i="3"/>
  <c r="D37" i="3"/>
  <c r="C37" i="3"/>
  <c r="B37" i="3"/>
  <c r="N36" i="3"/>
  <c r="M36" i="3"/>
  <c r="L36" i="3"/>
  <c r="K36" i="3"/>
  <c r="J36" i="3"/>
  <c r="I36" i="3"/>
  <c r="H36" i="3"/>
  <c r="G36" i="3"/>
  <c r="F36" i="3"/>
  <c r="E36" i="3"/>
  <c r="D36" i="3"/>
  <c r="C36" i="3"/>
  <c r="B36" i="3"/>
  <c r="N35" i="3"/>
  <c r="M35" i="3"/>
  <c r="L35" i="3"/>
  <c r="K35" i="3"/>
  <c r="J35" i="3"/>
  <c r="I35" i="3"/>
  <c r="H35" i="3"/>
  <c r="G35" i="3"/>
  <c r="F35" i="3"/>
  <c r="E35" i="3"/>
  <c r="D35" i="3"/>
  <c r="C35" i="3"/>
  <c r="B35" i="3"/>
  <c r="N34" i="3"/>
  <c r="M34" i="3"/>
  <c r="L34" i="3"/>
  <c r="K34" i="3"/>
  <c r="J34" i="3"/>
  <c r="I34" i="3"/>
  <c r="H34" i="3"/>
  <c r="G34" i="3"/>
  <c r="F34" i="3"/>
  <c r="E34" i="3"/>
  <c r="D34" i="3"/>
  <c r="C34" i="3"/>
  <c r="B34" i="3"/>
  <c r="N33" i="3"/>
  <c r="M33" i="3"/>
  <c r="L33" i="3"/>
  <c r="K33" i="3"/>
  <c r="J33" i="3"/>
  <c r="I33" i="3"/>
  <c r="H33" i="3"/>
  <c r="G33" i="3"/>
  <c r="F33" i="3"/>
  <c r="E33" i="3"/>
  <c r="D33" i="3"/>
  <c r="C33" i="3"/>
  <c r="B33" i="3"/>
  <c r="N32" i="3"/>
  <c r="M32" i="3"/>
  <c r="L32" i="3"/>
  <c r="K32" i="3"/>
  <c r="J32" i="3"/>
  <c r="I32" i="3"/>
  <c r="H32" i="3"/>
  <c r="G32" i="3"/>
  <c r="F32" i="3"/>
  <c r="E32" i="3"/>
  <c r="D32" i="3"/>
  <c r="C32" i="3"/>
  <c r="B32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N30" i="3"/>
  <c r="M30" i="3"/>
  <c r="L30" i="3"/>
  <c r="K30" i="3"/>
  <c r="J30" i="3"/>
  <c r="I30" i="3"/>
  <c r="H30" i="3"/>
  <c r="G30" i="3"/>
  <c r="F30" i="3"/>
  <c r="E30" i="3"/>
  <c r="D30" i="3"/>
  <c r="C30" i="3"/>
  <c r="B30" i="3"/>
  <c r="N29" i="3"/>
  <c r="M29" i="3"/>
  <c r="L29" i="3"/>
  <c r="K29" i="3"/>
  <c r="J29" i="3"/>
  <c r="I29" i="3"/>
  <c r="H29" i="3"/>
  <c r="G29" i="3"/>
  <c r="F29" i="3"/>
  <c r="E29" i="3"/>
  <c r="D29" i="3"/>
  <c r="C29" i="3"/>
  <c r="B29" i="3"/>
  <c r="N28" i="3"/>
  <c r="M28" i="3"/>
  <c r="L28" i="3"/>
  <c r="K28" i="3"/>
  <c r="J28" i="3"/>
  <c r="I28" i="3"/>
  <c r="H28" i="3"/>
  <c r="G28" i="3"/>
  <c r="F28" i="3"/>
  <c r="E28" i="3"/>
  <c r="D28" i="3"/>
  <c r="C28" i="3"/>
  <c r="B28" i="3"/>
  <c r="N27" i="3"/>
  <c r="M27" i="3"/>
  <c r="L27" i="3"/>
  <c r="K27" i="3"/>
  <c r="J27" i="3"/>
  <c r="I27" i="3"/>
  <c r="H27" i="3"/>
  <c r="G27" i="3"/>
  <c r="F27" i="3"/>
  <c r="E27" i="3"/>
  <c r="D27" i="3"/>
  <c r="C27" i="3"/>
  <c r="B27" i="3"/>
  <c r="N26" i="3"/>
  <c r="M26" i="3"/>
  <c r="L26" i="3"/>
  <c r="K26" i="3"/>
  <c r="J26" i="3"/>
  <c r="I26" i="3"/>
  <c r="H26" i="3"/>
  <c r="G26" i="3"/>
  <c r="F26" i="3"/>
  <c r="E26" i="3"/>
  <c r="D26" i="3"/>
  <c r="C26" i="3"/>
  <c r="B26" i="3"/>
  <c r="N25" i="3"/>
  <c r="M25" i="3"/>
  <c r="L25" i="3"/>
  <c r="K25" i="3"/>
  <c r="J25" i="3"/>
  <c r="I25" i="3"/>
  <c r="H25" i="3"/>
  <c r="G25" i="3"/>
  <c r="F25" i="3"/>
  <c r="E25" i="3"/>
  <c r="D25" i="3"/>
  <c r="C25" i="3"/>
  <c r="B25" i="3"/>
  <c r="N24" i="3"/>
  <c r="M24" i="3"/>
  <c r="L24" i="3"/>
  <c r="K24" i="3"/>
  <c r="J24" i="3"/>
  <c r="I24" i="3"/>
  <c r="H24" i="3"/>
  <c r="G24" i="3"/>
  <c r="F24" i="3"/>
  <c r="E24" i="3"/>
  <c r="D24" i="3"/>
  <c r="C24" i="3"/>
  <c r="B24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N22" i="3"/>
  <c r="M22" i="3"/>
  <c r="L22" i="3"/>
  <c r="K22" i="3"/>
  <c r="J22" i="3"/>
  <c r="I22" i="3"/>
  <c r="H22" i="3"/>
  <c r="G22" i="3"/>
  <c r="F22" i="3"/>
  <c r="E22" i="3"/>
  <c r="D22" i="3"/>
  <c r="C22" i="3"/>
  <c r="B22" i="3"/>
  <c r="N21" i="3"/>
  <c r="M21" i="3"/>
  <c r="L21" i="3"/>
  <c r="K21" i="3"/>
  <c r="J21" i="3"/>
  <c r="I21" i="3"/>
  <c r="H21" i="3"/>
  <c r="G21" i="3"/>
  <c r="F21" i="3"/>
  <c r="E21" i="3"/>
  <c r="D21" i="3"/>
  <c r="C21" i="3"/>
  <c r="B21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  <c r="N19" i="3"/>
  <c r="M19" i="3"/>
  <c r="L19" i="3"/>
  <c r="K19" i="3"/>
  <c r="J19" i="3"/>
  <c r="I19" i="3"/>
  <c r="H19" i="3"/>
  <c r="G19" i="3"/>
  <c r="F19" i="3"/>
  <c r="E19" i="3"/>
  <c r="D19" i="3"/>
  <c r="C19" i="3"/>
  <c r="B19" i="3"/>
  <c r="N18" i="3"/>
  <c r="M18" i="3"/>
  <c r="L18" i="3"/>
  <c r="K18" i="3"/>
  <c r="J18" i="3"/>
  <c r="I18" i="3"/>
  <c r="H18" i="3"/>
  <c r="G18" i="3"/>
  <c r="F18" i="3"/>
  <c r="E18" i="3"/>
  <c r="D18" i="3"/>
  <c r="C18" i="3"/>
  <c r="B18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N16" i="3"/>
  <c r="M16" i="3"/>
  <c r="L16" i="3"/>
  <c r="K16" i="3"/>
  <c r="J16" i="3"/>
  <c r="I16" i="3"/>
  <c r="H16" i="3"/>
  <c r="G16" i="3"/>
  <c r="F16" i="3"/>
  <c r="E16" i="3"/>
  <c r="D16" i="3"/>
  <c r="C16" i="3"/>
  <c r="B16" i="3"/>
  <c r="N15" i="3"/>
  <c r="M15" i="3"/>
  <c r="L15" i="3"/>
  <c r="K15" i="3"/>
  <c r="J15" i="3"/>
  <c r="I15" i="3"/>
  <c r="H15" i="3"/>
  <c r="G15" i="3"/>
  <c r="F15" i="3"/>
  <c r="E15" i="3"/>
  <c r="D15" i="3"/>
  <c r="C15" i="3"/>
  <c r="B15" i="3"/>
  <c r="N14" i="3"/>
  <c r="M14" i="3"/>
  <c r="L14" i="3"/>
  <c r="K14" i="3"/>
  <c r="J14" i="3"/>
  <c r="I14" i="3"/>
  <c r="H14" i="3"/>
  <c r="G14" i="3"/>
  <c r="F14" i="3"/>
  <c r="E14" i="3"/>
  <c r="D14" i="3"/>
  <c r="C14" i="3"/>
  <c r="B14" i="3"/>
  <c r="N13" i="3"/>
  <c r="M13" i="3"/>
  <c r="L13" i="3"/>
  <c r="K13" i="3"/>
  <c r="J13" i="3"/>
  <c r="I13" i="3"/>
  <c r="H13" i="3"/>
  <c r="G13" i="3"/>
  <c r="F13" i="3"/>
  <c r="E13" i="3"/>
  <c r="D13" i="3"/>
  <c r="C13" i="3"/>
  <c r="B13" i="3"/>
  <c r="N12" i="3"/>
  <c r="M12" i="3"/>
  <c r="L12" i="3"/>
  <c r="K12" i="3"/>
  <c r="J12" i="3"/>
  <c r="I12" i="3"/>
  <c r="H12" i="3"/>
  <c r="G12" i="3"/>
  <c r="F12" i="3"/>
  <c r="E12" i="3"/>
  <c r="D12" i="3"/>
  <c r="C12" i="3"/>
  <c r="B12" i="3"/>
  <c r="N11" i="3"/>
  <c r="M11" i="3"/>
  <c r="L11" i="3"/>
  <c r="K11" i="3"/>
  <c r="J11" i="3"/>
  <c r="I11" i="3"/>
  <c r="H11" i="3"/>
  <c r="G11" i="3"/>
  <c r="F11" i="3"/>
  <c r="E11" i="3"/>
  <c r="D11" i="3"/>
  <c r="C11" i="3"/>
  <c r="B11" i="3"/>
  <c r="N10" i="3"/>
  <c r="M10" i="3"/>
  <c r="L10" i="3"/>
  <c r="K10" i="3"/>
  <c r="J10" i="3"/>
  <c r="I10" i="3"/>
  <c r="H10" i="3"/>
  <c r="G10" i="3"/>
  <c r="F10" i="3"/>
  <c r="E10" i="3"/>
  <c r="D10" i="3"/>
  <c r="C10" i="3"/>
  <c r="B10" i="3"/>
  <c r="A10" i="3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N9" i="3"/>
  <c r="M9" i="3"/>
  <c r="L9" i="3"/>
  <c r="K9" i="3"/>
  <c r="O590" i="1"/>
  <c r="T590" i="1" s="1"/>
  <c r="N590" i="1"/>
  <c r="R590" i="1" s="1"/>
  <c r="O589" i="1"/>
  <c r="T589" i="1" s="1"/>
  <c r="N589" i="1"/>
  <c r="R589" i="1" s="1"/>
  <c r="O588" i="1"/>
  <c r="T588" i="1" s="1"/>
  <c r="N588" i="1"/>
  <c r="R588" i="1" s="1"/>
  <c r="O587" i="1"/>
  <c r="N587" i="1"/>
  <c r="R587" i="1" s="1"/>
  <c r="O586" i="1"/>
  <c r="T586" i="1" s="1"/>
  <c r="N586" i="1"/>
  <c r="R586" i="1" s="1"/>
  <c r="O585" i="1"/>
  <c r="T585" i="1" s="1"/>
  <c r="N585" i="1"/>
  <c r="R585" i="1" s="1"/>
  <c r="O584" i="1"/>
  <c r="T584" i="1" s="1"/>
  <c r="N584" i="1"/>
  <c r="R584" i="1" s="1"/>
  <c r="O583" i="1"/>
  <c r="T583" i="1" s="1"/>
  <c r="N583" i="1"/>
  <c r="R583" i="1" s="1"/>
  <c r="O582" i="1"/>
  <c r="T582" i="1" s="1"/>
  <c r="N582" i="1"/>
  <c r="R582" i="1" s="1"/>
  <c r="O581" i="1"/>
  <c r="T581" i="1" s="1"/>
  <c r="N581" i="1"/>
  <c r="R581" i="1" s="1"/>
  <c r="O580" i="1"/>
  <c r="T580" i="1" s="1"/>
  <c r="N580" i="1"/>
  <c r="R580" i="1" s="1"/>
  <c r="O579" i="1"/>
  <c r="T579" i="1" s="1"/>
  <c r="N579" i="1"/>
  <c r="R579" i="1" s="1"/>
  <c r="O578" i="1"/>
  <c r="T578" i="1" s="1"/>
  <c r="N578" i="1"/>
  <c r="R578" i="1" s="1"/>
  <c r="O577" i="1"/>
  <c r="T577" i="1" s="1"/>
  <c r="N577" i="1"/>
  <c r="R577" i="1" s="1"/>
  <c r="O576" i="1"/>
  <c r="T576" i="1" s="1"/>
  <c r="N576" i="1"/>
  <c r="R576" i="1" s="1"/>
  <c r="O575" i="1"/>
  <c r="N575" i="1"/>
  <c r="R575" i="1" s="1"/>
  <c r="O574" i="1"/>
  <c r="T574" i="1" s="1"/>
  <c r="N574" i="1"/>
  <c r="R574" i="1" s="1"/>
  <c r="O573" i="1"/>
  <c r="T573" i="1" s="1"/>
  <c r="N573" i="1"/>
  <c r="R573" i="1" s="1"/>
  <c r="O572" i="1"/>
  <c r="T572" i="1" s="1"/>
  <c r="N572" i="1"/>
  <c r="R572" i="1" s="1"/>
  <c r="O571" i="1"/>
  <c r="T571" i="1" s="1"/>
  <c r="N571" i="1"/>
  <c r="R571" i="1" s="1"/>
  <c r="O570" i="1"/>
  <c r="T570" i="1" s="1"/>
  <c r="N570" i="1"/>
  <c r="R570" i="1" s="1"/>
  <c r="O569" i="1"/>
  <c r="T569" i="1" s="1"/>
  <c r="N569" i="1"/>
  <c r="R569" i="1" s="1"/>
  <c r="O568" i="1"/>
  <c r="T568" i="1" s="1"/>
  <c r="N568" i="1"/>
  <c r="R568" i="1" s="1"/>
  <c r="O567" i="1"/>
  <c r="T567" i="1" s="1"/>
  <c r="N567" i="1"/>
  <c r="R567" i="1" s="1"/>
  <c r="O566" i="1"/>
  <c r="T566" i="1" s="1"/>
  <c r="N566" i="1"/>
  <c r="R566" i="1" s="1"/>
  <c r="O565" i="1"/>
  <c r="T565" i="1" s="1"/>
  <c r="N565" i="1"/>
  <c r="R565" i="1" s="1"/>
  <c r="O564" i="1"/>
  <c r="T564" i="1" s="1"/>
  <c r="N564" i="1"/>
  <c r="R564" i="1" s="1"/>
  <c r="O563" i="1"/>
  <c r="N563" i="1"/>
  <c r="R563" i="1" s="1"/>
  <c r="O562" i="1"/>
  <c r="T562" i="1" s="1"/>
  <c r="N562" i="1"/>
  <c r="R562" i="1" s="1"/>
  <c r="O561" i="1"/>
  <c r="T561" i="1" s="1"/>
  <c r="N561" i="1"/>
  <c r="R561" i="1" s="1"/>
  <c r="O560" i="1"/>
  <c r="T560" i="1" s="1"/>
  <c r="N560" i="1"/>
  <c r="R560" i="1" s="1"/>
  <c r="O559" i="1"/>
  <c r="T559" i="1" s="1"/>
  <c r="N559" i="1"/>
  <c r="R559" i="1" s="1"/>
  <c r="O558" i="1"/>
  <c r="T558" i="1" s="1"/>
  <c r="N558" i="1"/>
  <c r="R558" i="1" s="1"/>
  <c r="O557" i="1"/>
  <c r="T557" i="1" s="1"/>
  <c r="N557" i="1"/>
  <c r="R557" i="1" s="1"/>
  <c r="O556" i="1"/>
  <c r="T556" i="1" s="1"/>
  <c r="N556" i="1"/>
  <c r="R556" i="1" s="1"/>
  <c r="O555" i="1"/>
  <c r="T555" i="1" s="1"/>
  <c r="N555" i="1"/>
  <c r="R555" i="1" s="1"/>
  <c r="O554" i="1"/>
  <c r="T554" i="1" s="1"/>
  <c r="N554" i="1"/>
  <c r="R554" i="1" s="1"/>
  <c r="O553" i="1"/>
  <c r="T553" i="1" s="1"/>
  <c r="N553" i="1"/>
  <c r="R553" i="1" s="1"/>
  <c r="O552" i="1"/>
  <c r="T552" i="1" s="1"/>
  <c r="N552" i="1"/>
  <c r="R552" i="1" s="1"/>
  <c r="O551" i="1"/>
  <c r="N551" i="1"/>
  <c r="R551" i="1" s="1"/>
  <c r="O550" i="1"/>
  <c r="T550" i="1" s="1"/>
  <c r="N550" i="1"/>
  <c r="R550" i="1" s="1"/>
  <c r="O549" i="1"/>
  <c r="T549" i="1" s="1"/>
  <c r="N549" i="1"/>
  <c r="R549" i="1" s="1"/>
  <c r="O548" i="1"/>
  <c r="T548" i="1" s="1"/>
  <c r="N548" i="1"/>
  <c r="R548" i="1" s="1"/>
  <c r="O547" i="1"/>
  <c r="T547" i="1" s="1"/>
  <c r="N547" i="1"/>
  <c r="R547" i="1" s="1"/>
  <c r="O546" i="1"/>
  <c r="T546" i="1" s="1"/>
  <c r="N546" i="1"/>
  <c r="R546" i="1" s="1"/>
  <c r="O545" i="1"/>
  <c r="T545" i="1" s="1"/>
  <c r="N545" i="1"/>
  <c r="R545" i="1" s="1"/>
  <c r="O544" i="1"/>
  <c r="T544" i="1" s="1"/>
  <c r="N544" i="1"/>
  <c r="R544" i="1" s="1"/>
  <c r="O543" i="1"/>
  <c r="T543" i="1" s="1"/>
  <c r="N543" i="1"/>
  <c r="R543" i="1" s="1"/>
  <c r="O542" i="1"/>
  <c r="T542" i="1" s="1"/>
  <c r="N542" i="1"/>
  <c r="R542" i="1" s="1"/>
  <c r="O541" i="1"/>
  <c r="T541" i="1" s="1"/>
  <c r="N541" i="1"/>
  <c r="R541" i="1" s="1"/>
  <c r="O540" i="1"/>
  <c r="T540" i="1" s="1"/>
  <c r="N540" i="1"/>
  <c r="R540" i="1" s="1"/>
  <c r="O539" i="1"/>
  <c r="N539" i="1"/>
  <c r="R539" i="1" s="1"/>
  <c r="O538" i="1"/>
  <c r="T538" i="1" s="1"/>
  <c r="N538" i="1"/>
  <c r="R538" i="1" s="1"/>
  <c r="O537" i="1"/>
  <c r="T537" i="1" s="1"/>
  <c r="N537" i="1"/>
  <c r="R537" i="1" s="1"/>
  <c r="O536" i="1"/>
  <c r="T536" i="1" s="1"/>
  <c r="N536" i="1"/>
  <c r="R536" i="1" s="1"/>
  <c r="O535" i="1"/>
  <c r="T535" i="1" s="1"/>
  <c r="N535" i="1"/>
  <c r="R535" i="1" s="1"/>
  <c r="O534" i="1"/>
  <c r="T534" i="1" s="1"/>
  <c r="N534" i="1"/>
  <c r="R534" i="1" s="1"/>
  <c r="O533" i="1"/>
  <c r="T533" i="1" s="1"/>
  <c r="N533" i="1"/>
  <c r="R533" i="1" s="1"/>
  <c r="O532" i="1"/>
  <c r="T532" i="1" s="1"/>
  <c r="N532" i="1"/>
  <c r="R532" i="1" s="1"/>
  <c r="O531" i="1"/>
  <c r="T531" i="1" s="1"/>
  <c r="N531" i="1"/>
  <c r="R531" i="1" s="1"/>
  <c r="O530" i="1"/>
  <c r="T530" i="1" s="1"/>
  <c r="N530" i="1"/>
  <c r="R530" i="1" s="1"/>
  <c r="O529" i="1"/>
  <c r="T529" i="1" s="1"/>
  <c r="N529" i="1"/>
  <c r="R529" i="1" s="1"/>
  <c r="O528" i="1"/>
  <c r="T528" i="1" s="1"/>
  <c r="N528" i="1"/>
  <c r="R528" i="1" s="1"/>
  <c r="O527" i="1"/>
  <c r="N527" i="1"/>
  <c r="R527" i="1" s="1"/>
  <c r="O526" i="1"/>
  <c r="T526" i="1" s="1"/>
  <c r="N526" i="1"/>
  <c r="R526" i="1" s="1"/>
  <c r="O525" i="1"/>
  <c r="T525" i="1" s="1"/>
  <c r="N525" i="1"/>
  <c r="R525" i="1" s="1"/>
  <c r="O524" i="1"/>
  <c r="T524" i="1" s="1"/>
  <c r="N524" i="1"/>
  <c r="R524" i="1" s="1"/>
  <c r="O523" i="1"/>
  <c r="T523" i="1" s="1"/>
  <c r="N523" i="1"/>
  <c r="R523" i="1" s="1"/>
  <c r="O522" i="1"/>
  <c r="T522" i="1" s="1"/>
  <c r="N522" i="1"/>
  <c r="R522" i="1" s="1"/>
  <c r="O521" i="1"/>
  <c r="T521" i="1" s="1"/>
  <c r="N521" i="1"/>
  <c r="R521" i="1" s="1"/>
  <c r="O520" i="1"/>
  <c r="T520" i="1" s="1"/>
  <c r="N520" i="1"/>
  <c r="R520" i="1" s="1"/>
  <c r="O519" i="1"/>
  <c r="T519" i="1" s="1"/>
  <c r="N519" i="1"/>
  <c r="R519" i="1" s="1"/>
  <c r="O518" i="1"/>
  <c r="T518" i="1" s="1"/>
  <c r="N518" i="1"/>
  <c r="R518" i="1" s="1"/>
  <c r="O517" i="1"/>
  <c r="T517" i="1" s="1"/>
  <c r="N517" i="1"/>
  <c r="R517" i="1" s="1"/>
  <c r="O516" i="1"/>
  <c r="T516" i="1" s="1"/>
  <c r="N516" i="1"/>
  <c r="R516" i="1" s="1"/>
  <c r="O515" i="1"/>
  <c r="N515" i="1"/>
  <c r="R515" i="1" s="1"/>
  <c r="O514" i="1"/>
  <c r="T514" i="1" s="1"/>
  <c r="N514" i="1"/>
  <c r="R514" i="1" s="1"/>
  <c r="O513" i="1"/>
  <c r="T513" i="1" s="1"/>
  <c r="N513" i="1"/>
  <c r="R513" i="1" s="1"/>
  <c r="O512" i="1"/>
  <c r="T512" i="1" s="1"/>
  <c r="N512" i="1"/>
  <c r="R512" i="1" s="1"/>
  <c r="O511" i="1"/>
  <c r="T511" i="1" s="1"/>
  <c r="N511" i="1"/>
  <c r="R511" i="1" s="1"/>
  <c r="O510" i="1"/>
  <c r="T510" i="1" s="1"/>
  <c r="N510" i="1"/>
  <c r="R510" i="1" s="1"/>
  <c r="O509" i="1"/>
  <c r="T509" i="1" s="1"/>
  <c r="N509" i="1"/>
  <c r="R509" i="1" s="1"/>
  <c r="O508" i="1"/>
  <c r="T508" i="1" s="1"/>
  <c r="N508" i="1"/>
  <c r="R508" i="1" s="1"/>
  <c r="O507" i="1"/>
  <c r="T507" i="1" s="1"/>
  <c r="N507" i="1"/>
  <c r="R507" i="1" s="1"/>
  <c r="O506" i="1"/>
  <c r="T506" i="1" s="1"/>
  <c r="N506" i="1"/>
  <c r="R506" i="1" s="1"/>
  <c r="O505" i="1"/>
  <c r="T505" i="1" s="1"/>
  <c r="N505" i="1"/>
  <c r="R505" i="1" s="1"/>
  <c r="O504" i="1"/>
  <c r="T504" i="1" s="1"/>
  <c r="N504" i="1"/>
  <c r="R504" i="1" s="1"/>
  <c r="O503" i="1"/>
  <c r="N503" i="1"/>
  <c r="R503" i="1" s="1"/>
  <c r="O502" i="1"/>
  <c r="T502" i="1" s="1"/>
  <c r="N502" i="1"/>
  <c r="R502" i="1" s="1"/>
  <c r="O501" i="1"/>
  <c r="T501" i="1" s="1"/>
  <c r="N501" i="1"/>
  <c r="R501" i="1" s="1"/>
  <c r="O500" i="1"/>
  <c r="T500" i="1" s="1"/>
  <c r="N500" i="1"/>
  <c r="R500" i="1" s="1"/>
  <c r="O499" i="1"/>
  <c r="T499" i="1" s="1"/>
  <c r="N499" i="1"/>
  <c r="R499" i="1" s="1"/>
  <c r="O498" i="1"/>
  <c r="T498" i="1" s="1"/>
  <c r="N498" i="1"/>
  <c r="R498" i="1" s="1"/>
  <c r="O497" i="1"/>
  <c r="T497" i="1" s="1"/>
  <c r="N497" i="1"/>
  <c r="R497" i="1" s="1"/>
  <c r="O496" i="1"/>
  <c r="T496" i="1" s="1"/>
  <c r="N496" i="1"/>
  <c r="R496" i="1" s="1"/>
  <c r="O495" i="1"/>
  <c r="T495" i="1" s="1"/>
  <c r="N495" i="1"/>
  <c r="R495" i="1" s="1"/>
  <c r="O494" i="1"/>
  <c r="T494" i="1" s="1"/>
  <c r="N494" i="1"/>
  <c r="R494" i="1" s="1"/>
  <c r="O493" i="1"/>
  <c r="T493" i="1" s="1"/>
  <c r="N493" i="1"/>
  <c r="R493" i="1" s="1"/>
  <c r="O492" i="1"/>
  <c r="T492" i="1" s="1"/>
  <c r="N492" i="1"/>
  <c r="R492" i="1" s="1"/>
  <c r="O491" i="1"/>
  <c r="N491" i="1"/>
  <c r="R491" i="1" s="1"/>
  <c r="O490" i="1"/>
  <c r="T490" i="1" s="1"/>
  <c r="N490" i="1"/>
  <c r="R490" i="1" s="1"/>
  <c r="O489" i="1"/>
  <c r="T489" i="1" s="1"/>
  <c r="N489" i="1"/>
  <c r="R489" i="1" s="1"/>
  <c r="O488" i="1"/>
  <c r="T488" i="1" s="1"/>
  <c r="N488" i="1"/>
  <c r="R488" i="1" s="1"/>
  <c r="O487" i="1"/>
  <c r="T487" i="1" s="1"/>
  <c r="N487" i="1"/>
  <c r="R487" i="1" s="1"/>
  <c r="O486" i="1"/>
  <c r="T486" i="1" s="1"/>
  <c r="N486" i="1"/>
  <c r="R486" i="1" s="1"/>
  <c r="O485" i="1"/>
  <c r="T485" i="1" s="1"/>
  <c r="N485" i="1"/>
  <c r="R485" i="1" s="1"/>
  <c r="O484" i="1"/>
  <c r="T484" i="1" s="1"/>
  <c r="N484" i="1"/>
  <c r="R484" i="1" s="1"/>
  <c r="O483" i="1"/>
  <c r="T483" i="1" s="1"/>
  <c r="N483" i="1"/>
  <c r="R483" i="1" s="1"/>
  <c r="O482" i="1"/>
  <c r="T482" i="1" s="1"/>
  <c r="N482" i="1"/>
  <c r="R482" i="1" s="1"/>
  <c r="O481" i="1"/>
  <c r="T481" i="1" s="1"/>
  <c r="N481" i="1"/>
  <c r="R481" i="1" s="1"/>
  <c r="O480" i="1"/>
  <c r="T480" i="1" s="1"/>
  <c r="N480" i="1"/>
  <c r="R480" i="1" s="1"/>
  <c r="O479" i="1"/>
  <c r="N479" i="1"/>
  <c r="R479" i="1" s="1"/>
  <c r="O478" i="1"/>
  <c r="T478" i="1" s="1"/>
  <c r="N478" i="1"/>
  <c r="R478" i="1" s="1"/>
  <c r="O477" i="1"/>
  <c r="T477" i="1" s="1"/>
  <c r="N477" i="1"/>
  <c r="R477" i="1" s="1"/>
  <c r="O476" i="1"/>
  <c r="T476" i="1" s="1"/>
  <c r="N476" i="1"/>
  <c r="R476" i="1" s="1"/>
  <c r="O475" i="1"/>
  <c r="T475" i="1" s="1"/>
  <c r="N475" i="1"/>
  <c r="R475" i="1" s="1"/>
  <c r="O474" i="1"/>
  <c r="T474" i="1" s="1"/>
  <c r="N474" i="1"/>
  <c r="R474" i="1" s="1"/>
  <c r="O473" i="1"/>
  <c r="T473" i="1" s="1"/>
  <c r="N473" i="1"/>
  <c r="R473" i="1" s="1"/>
  <c r="O472" i="1"/>
  <c r="T472" i="1" s="1"/>
  <c r="N472" i="1"/>
  <c r="R472" i="1" s="1"/>
  <c r="O471" i="1"/>
  <c r="T471" i="1" s="1"/>
  <c r="N471" i="1"/>
  <c r="R471" i="1" s="1"/>
  <c r="O470" i="1"/>
  <c r="T470" i="1" s="1"/>
  <c r="N470" i="1"/>
  <c r="R470" i="1" s="1"/>
  <c r="O469" i="1"/>
  <c r="T469" i="1" s="1"/>
  <c r="N469" i="1"/>
  <c r="R469" i="1" s="1"/>
  <c r="O468" i="1"/>
  <c r="T468" i="1" s="1"/>
  <c r="N468" i="1"/>
  <c r="R468" i="1" s="1"/>
  <c r="O467" i="1"/>
  <c r="N467" i="1"/>
  <c r="R467" i="1" s="1"/>
  <c r="O466" i="1"/>
  <c r="T466" i="1" s="1"/>
  <c r="N466" i="1"/>
  <c r="R466" i="1" s="1"/>
  <c r="O465" i="1"/>
  <c r="T465" i="1" s="1"/>
  <c r="N465" i="1"/>
  <c r="R465" i="1" s="1"/>
  <c r="O464" i="1"/>
  <c r="T464" i="1" s="1"/>
  <c r="N464" i="1"/>
  <c r="R464" i="1" s="1"/>
  <c r="O463" i="1"/>
  <c r="T463" i="1" s="1"/>
  <c r="N463" i="1"/>
  <c r="R463" i="1" s="1"/>
  <c r="O462" i="1"/>
  <c r="T462" i="1" s="1"/>
  <c r="N462" i="1"/>
  <c r="R462" i="1" s="1"/>
  <c r="O461" i="1"/>
  <c r="T461" i="1" s="1"/>
  <c r="N461" i="1"/>
  <c r="R461" i="1" s="1"/>
  <c r="O460" i="1"/>
  <c r="T460" i="1" s="1"/>
  <c r="N460" i="1"/>
  <c r="R460" i="1" s="1"/>
  <c r="O459" i="1"/>
  <c r="T459" i="1" s="1"/>
  <c r="N459" i="1"/>
  <c r="R459" i="1" s="1"/>
  <c r="O458" i="1"/>
  <c r="T458" i="1" s="1"/>
  <c r="N458" i="1"/>
  <c r="R458" i="1" s="1"/>
  <c r="O457" i="1"/>
  <c r="T457" i="1" s="1"/>
  <c r="N457" i="1"/>
  <c r="R457" i="1" s="1"/>
  <c r="O456" i="1"/>
  <c r="T456" i="1" s="1"/>
  <c r="N456" i="1"/>
  <c r="R456" i="1" s="1"/>
  <c r="O455" i="1"/>
  <c r="N455" i="1"/>
  <c r="R455" i="1" s="1"/>
  <c r="O454" i="1"/>
  <c r="T454" i="1" s="1"/>
  <c r="N454" i="1"/>
  <c r="R454" i="1" s="1"/>
  <c r="O453" i="1"/>
  <c r="T453" i="1" s="1"/>
  <c r="N453" i="1"/>
  <c r="R453" i="1" s="1"/>
  <c r="O452" i="1"/>
  <c r="T452" i="1" s="1"/>
  <c r="N452" i="1"/>
  <c r="R452" i="1" s="1"/>
  <c r="O451" i="1"/>
  <c r="T451" i="1" s="1"/>
  <c r="N451" i="1"/>
  <c r="R451" i="1" s="1"/>
  <c r="O450" i="1"/>
  <c r="T450" i="1" s="1"/>
  <c r="N450" i="1"/>
  <c r="R450" i="1" s="1"/>
  <c r="O449" i="1"/>
  <c r="T449" i="1" s="1"/>
  <c r="N449" i="1"/>
  <c r="R449" i="1" s="1"/>
  <c r="O448" i="1"/>
  <c r="T448" i="1" s="1"/>
  <c r="N448" i="1"/>
  <c r="R448" i="1" s="1"/>
  <c r="O447" i="1"/>
  <c r="T447" i="1" s="1"/>
  <c r="N447" i="1"/>
  <c r="R447" i="1" s="1"/>
  <c r="O446" i="1"/>
  <c r="T446" i="1" s="1"/>
  <c r="N446" i="1"/>
  <c r="R446" i="1" s="1"/>
  <c r="O445" i="1"/>
  <c r="T445" i="1" s="1"/>
  <c r="N445" i="1"/>
  <c r="R445" i="1" s="1"/>
  <c r="O444" i="1"/>
  <c r="T444" i="1" s="1"/>
  <c r="N444" i="1"/>
  <c r="R444" i="1" s="1"/>
  <c r="O443" i="1"/>
  <c r="N443" i="1"/>
  <c r="R443" i="1" s="1"/>
  <c r="O442" i="1"/>
  <c r="T442" i="1" s="1"/>
  <c r="N442" i="1"/>
  <c r="R442" i="1" s="1"/>
  <c r="O441" i="1"/>
  <c r="T441" i="1" s="1"/>
  <c r="N441" i="1"/>
  <c r="R441" i="1" s="1"/>
  <c r="O440" i="1"/>
  <c r="T440" i="1" s="1"/>
  <c r="N440" i="1"/>
  <c r="R440" i="1" s="1"/>
  <c r="O439" i="1"/>
  <c r="T439" i="1" s="1"/>
  <c r="N439" i="1"/>
  <c r="R439" i="1" s="1"/>
  <c r="O438" i="1"/>
  <c r="T438" i="1" s="1"/>
  <c r="N438" i="1"/>
  <c r="R438" i="1" s="1"/>
  <c r="O437" i="1"/>
  <c r="T437" i="1" s="1"/>
  <c r="N437" i="1"/>
  <c r="R437" i="1" s="1"/>
  <c r="O436" i="1"/>
  <c r="T436" i="1" s="1"/>
  <c r="N436" i="1"/>
  <c r="R436" i="1" s="1"/>
  <c r="O435" i="1"/>
  <c r="T435" i="1" s="1"/>
  <c r="N435" i="1"/>
  <c r="R435" i="1" s="1"/>
  <c r="O434" i="1"/>
  <c r="T434" i="1" s="1"/>
  <c r="N434" i="1"/>
  <c r="R434" i="1" s="1"/>
  <c r="O433" i="1"/>
  <c r="T433" i="1" s="1"/>
  <c r="N433" i="1"/>
  <c r="R433" i="1" s="1"/>
  <c r="O432" i="1"/>
  <c r="T432" i="1" s="1"/>
  <c r="N432" i="1"/>
  <c r="R432" i="1" s="1"/>
  <c r="O431" i="1"/>
  <c r="N431" i="1"/>
  <c r="R431" i="1" s="1"/>
  <c r="O430" i="1"/>
  <c r="T430" i="1" s="1"/>
  <c r="N430" i="1"/>
  <c r="R430" i="1" s="1"/>
  <c r="O429" i="1"/>
  <c r="T429" i="1" s="1"/>
  <c r="N429" i="1"/>
  <c r="R429" i="1" s="1"/>
  <c r="O428" i="1"/>
  <c r="T428" i="1" s="1"/>
  <c r="N428" i="1"/>
  <c r="R428" i="1" s="1"/>
  <c r="O427" i="1"/>
  <c r="T427" i="1" s="1"/>
  <c r="N427" i="1"/>
  <c r="R427" i="1" s="1"/>
  <c r="O426" i="1"/>
  <c r="T426" i="1" s="1"/>
  <c r="N426" i="1"/>
  <c r="R426" i="1" s="1"/>
  <c r="O425" i="1"/>
  <c r="T425" i="1" s="1"/>
  <c r="N425" i="1"/>
  <c r="R425" i="1" s="1"/>
  <c r="O424" i="1"/>
  <c r="T424" i="1" s="1"/>
  <c r="N424" i="1"/>
  <c r="R424" i="1" s="1"/>
  <c r="O423" i="1"/>
  <c r="T423" i="1" s="1"/>
  <c r="N423" i="1"/>
  <c r="R423" i="1" s="1"/>
  <c r="O422" i="1"/>
  <c r="T422" i="1" s="1"/>
  <c r="N422" i="1"/>
  <c r="R422" i="1" s="1"/>
  <c r="O421" i="1"/>
  <c r="T421" i="1" s="1"/>
  <c r="N421" i="1"/>
  <c r="R421" i="1" s="1"/>
  <c r="O420" i="1"/>
  <c r="T420" i="1" s="1"/>
  <c r="N420" i="1"/>
  <c r="R420" i="1" s="1"/>
  <c r="O419" i="1"/>
  <c r="N419" i="1"/>
  <c r="R419" i="1" s="1"/>
  <c r="O418" i="1"/>
  <c r="T418" i="1" s="1"/>
  <c r="N418" i="1"/>
  <c r="R418" i="1" s="1"/>
  <c r="O417" i="1"/>
  <c r="T417" i="1" s="1"/>
  <c r="N417" i="1"/>
  <c r="R417" i="1" s="1"/>
  <c r="O416" i="1"/>
  <c r="T416" i="1" s="1"/>
  <c r="N416" i="1"/>
  <c r="R416" i="1" s="1"/>
  <c r="O415" i="1"/>
  <c r="T415" i="1" s="1"/>
  <c r="N415" i="1"/>
  <c r="R415" i="1" s="1"/>
  <c r="O414" i="1"/>
  <c r="T414" i="1" s="1"/>
  <c r="N414" i="1"/>
  <c r="R414" i="1" s="1"/>
  <c r="O413" i="1"/>
  <c r="T413" i="1" s="1"/>
  <c r="N413" i="1"/>
  <c r="R413" i="1" s="1"/>
  <c r="O412" i="1"/>
  <c r="T412" i="1" s="1"/>
  <c r="N412" i="1"/>
  <c r="R412" i="1" s="1"/>
  <c r="O411" i="1"/>
  <c r="T411" i="1" s="1"/>
  <c r="N411" i="1"/>
  <c r="R411" i="1" s="1"/>
  <c r="O410" i="1"/>
  <c r="T410" i="1" s="1"/>
  <c r="N410" i="1"/>
  <c r="R410" i="1" s="1"/>
  <c r="O409" i="1"/>
  <c r="T409" i="1" s="1"/>
  <c r="N409" i="1"/>
  <c r="R409" i="1" s="1"/>
  <c r="O408" i="1"/>
  <c r="T408" i="1" s="1"/>
  <c r="N408" i="1"/>
  <c r="R408" i="1" s="1"/>
  <c r="O407" i="1"/>
  <c r="N407" i="1"/>
  <c r="R407" i="1" s="1"/>
  <c r="O406" i="1"/>
  <c r="T406" i="1" s="1"/>
  <c r="N406" i="1"/>
  <c r="R406" i="1" s="1"/>
  <c r="O405" i="1"/>
  <c r="T405" i="1" s="1"/>
  <c r="N405" i="1"/>
  <c r="R405" i="1" s="1"/>
  <c r="O404" i="1"/>
  <c r="T404" i="1" s="1"/>
  <c r="N404" i="1"/>
  <c r="R404" i="1" s="1"/>
  <c r="O403" i="1"/>
  <c r="T403" i="1" s="1"/>
  <c r="N403" i="1"/>
  <c r="R403" i="1" s="1"/>
  <c r="O402" i="1"/>
  <c r="T402" i="1" s="1"/>
  <c r="N402" i="1"/>
  <c r="R402" i="1" s="1"/>
  <c r="O401" i="1"/>
  <c r="T401" i="1" s="1"/>
  <c r="N401" i="1"/>
  <c r="R401" i="1" s="1"/>
  <c r="O400" i="1"/>
  <c r="T400" i="1" s="1"/>
  <c r="N400" i="1"/>
  <c r="R400" i="1" s="1"/>
  <c r="O399" i="1"/>
  <c r="T399" i="1" s="1"/>
  <c r="N399" i="1"/>
  <c r="R399" i="1" s="1"/>
  <c r="O398" i="1"/>
  <c r="T398" i="1" s="1"/>
  <c r="N398" i="1"/>
  <c r="R398" i="1" s="1"/>
  <c r="O397" i="1"/>
  <c r="T397" i="1" s="1"/>
  <c r="N397" i="1"/>
  <c r="R397" i="1" s="1"/>
  <c r="O396" i="1"/>
  <c r="T396" i="1" s="1"/>
  <c r="N396" i="1"/>
  <c r="R396" i="1" s="1"/>
  <c r="O395" i="1"/>
  <c r="N395" i="1"/>
  <c r="R395" i="1" s="1"/>
  <c r="O394" i="1"/>
  <c r="T394" i="1" s="1"/>
  <c r="N394" i="1"/>
  <c r="R394" i="1" s="1"/>
  <c r="O393" i="1"/>
  <c r="T393" i="1" s="1"/>
  <c r="N393" i="1"/>
  <c r="R393" i="1" s="1"/>
  <c r="O392" i="1"/>
  <c r="T392" i="1" s="1"/>
  <c r="N392" i="1"/>
  <c r="R392" i="1" s="1"/>
  <c r="O391" i="1"/>
  <c r="T391" i="1" s="1"/>
  <c r="N391" i="1"/>
  <c r="R391" i="1" s="1"/>
  <c r="O390" i="1"/>
  <c r="T390" i="1" s="1"/>
  <c r="N390" i="1"/>
  <c r="R390" i="1" s="1"/>
  <c r="O389" i="1"/>
  <c r="T389" i="1" s="1"/>
  <c r="N389" i="1"/>
  <c r="R389" i="1" s="1"/>
  <c r="O388" i="1"/>
  <c r="T388" i="1" s="1"/>
  <c r="N388" i="1"/>
  <c r="R388" i="1" s="1"/>
  <c r="O387" i="1"/>
  <c r="T387" i="1" s="1"/>
  <c r="N387" i="1"/>
  <c r="R387" i="1" s="1"/>
  <c r="O386" i="1"/>
  <c r="T386" i="1" s="1"/>
  <c r="N386" i="1"/>
  <c r="R386" i="1" s="1"/>
  <c r="O385" i="1"/>
  <c r="T385" i="1" s="1"/>
  <c r="N385" i="1"/>
  <c r="R385" i="1" s="1"/>
  <c r="O384" i="1"/>
  <c r="T384" i="1" s="1"/>
  <c r="N384" i="1"/>
  <c r="R384" i="1" s="1"/>
  <c r="O383" i="1"/>
  <c r="N383" i="1"/>
  <c r="R383" i="1" s="1"/>
  <c r="O382" i="1"/>
  <c r="T382" i="1" s="1"/>
  <c r="N382" i="1"/>
  <c r="R382" i="1" s="1"/>
  <c r="O381" i="1"/>
  <c r="T381" i="1" s="1"/>
  <c r="N381" i="1"/>
  <c r="R381" i="1" s="1"/>
  <c r="O380" i="1"/>
  <c r="T380" i="1" s="1"/>
  <c r="N380" i="1"/>
  <c r="R380" i="1" s="1"/>
  <c r="O379" i="1"/>
  <c r="T379" i="1" s="1"/>
  <c r="N379" i="1"/>
  <c r="R379" i="1" s="1"/>
  <c r="O378" i="1"/>
  <c r="T378" i="1" s="1"/>
  <c r="N378" i="1"/>
  <c r="R378" i="1" s="1"/>
  <c r="O377" i="1"/>
  <c r="T377" i="1" s="1"/>
  <c r="N377" i="1"/>
  <c r="R377" i="1" s="1"/>
  <c r="O376" i="1"/>
  <c r="T376" i="1" s="1"/>
  <c r="N376" i="1"/>
  <c r="R376" i="1" s="1"/>
  <c r="O375" i="1"/>
  <c r="T375" i="1" s="1"/>
  <c r="N375" i="1"/>
  <c r="R375" i="1" s="1"/>
  <c r="O374" i="1"/>
  <c r="T374" i="1" s="1"/>
  <c r="N374" i="1"/>
  <c r="R374" i="1" s="1"/>
  <c r="O373" i="1"/>
  <c r="T373" i="1" s="1"/>
  <c r="N373" i="1"/>
  <c r="R373" i="1" s="1"/>
  <c r="O372" i="1"/>
  <c r="T372" i="1" s="1"/>
  <c r="N372" i="1"/>
  <c r="R372" i="1" s="1"/>
  <c r="O371" i="1"/>
  <c r="N371" i="1"/>
  <c r="R371" i="1" s="1"/>
  <c r="O370" i="1"/>
  <c r="T370" i="1" s="1"/>
  <c r="N370" i="1"/>
  <c r="R370" i="1" s="1"/>
  <c r="O369" i="1"/>
  <c r="T369" i="1" s="1"/>
  <c r="N369" i="1"/>
  <c r="R369" i="1" s="1"/>
  <c r="O368" i="1"/>
  <c r="T368" i="1" s="1"/>
  <c r="N368" i="1"/>
  <c r="R368" i="1" s="1"/>
  <c r="O367" i="1"/>
  <c r="T367" i="1" s="1"/>
  <c r="N367" i="1"/>
  <c r="R367" i="1" s="1"/>
  <c r="O366" i="1"/>
  <c r="T366" i="1" s="1"/>
  <c r="N366" i="1"/>
  <c r="R366" i="1" s="1"/>
  <c r="O365" i="1"/>
  <c r="T365" i="1" s="1"/>
  <c r="N365" i="1"/>
  <c r="R365" i="1" s="1"/>
  <c r="O364" i="1"/>
  <c r="T364" i="1" s="1"/>
  <c r="N364" i="1"/>
  <c r="R364" i="1" s="1"/>
  <c r="O363" i="1"/>
  <c r="T363" i="1" s="1"/>
  <c r="N363" i="1"/>
  <c r="R363" i="1" s="1"/>
  <c r="O362" i="1"/>
  <c r="T362" i="1" s="1"/>
  <c r="N362" i="1"/>
  <c r="R362" i="1" s="1"/>
  <c r="O361" i="1"/>
  <c r="T361" i="1" s="1"/>
  <c r="N361" i="1"/>
  <c r="R361" i="1" s="1"/>
  <c r="O360" i="1"/>
  <c r="T360" i="1" s="1"/>
  <c r="N360" i="1"/>
  <c r="R360" i="1" s="1"/>
  <c r="O359" i="1"/>
  <c r="N359" i="1"/>
  <c r="R359" i="1" s="1"/>
  <c r="O358" i="1"/>
  <c r="T358" i="1" s="1"/>
  <c r="N358" i="1"/>
  <c r="R358" i="1" s="1"/>
  <c r="O357" i="1"/>
  <c r="T357" i="1" s="1"/>
  <c r="N357" i="1"/>
  <c r="R357" i="1" s="1"/>
  <c r="O356" i="1"/>
  <c r="T356" i="1" s="1"/>
  <c r="N356" i="1"/>
  <c r="R356" i="1" s="1"/>
  <c r="O355" i="1"/>
  <c r="T355" i="1" s="1"/>
  <c r="N355" i="1"/>
  <c r="R355" i="1" s="1"/>
  <c r="O354" i="1"/>
  <c r="T354" i="1" s="1"/>
  <c r="N354" i="1"/>
  <c r="R354" i="1" s="1"/>
  <c r="O353" i="1"/>
  <c r="T353" i="1" s="1"/>
  <c r="N353" i="1"/>
  <c r="R353" i="1" s="1"/>
  <c r="O352" i="1"/>
  <c r="T352" i="1" s="1"/>
  <c r="N352" i="1"/>
  <c r="R352" i="1" s="1"/>
  <c r="O351" i="1"/>
  <c r="T351" i="1" s="1"/>
  <c r="N351" i="1"/>
  <c r="R351" i="1" s="1"/>
  <c r="O350" i="1"/>
  <c r="T350" i="1" s="1"/>
  <c r="N350" i="1"/>
  <c r="R350" i="1" s="1"/>
  <c r="O349" i="1"/>
  <c r="T349" i="1" s="1"/>
  <c r="N349" i="1"/>
  <c r="R349" i="1" s="1"/>
  <c r="O348" i="1"/>
  <c r="T348" i="1" s="1"/>
  <c r="N348" i="1"/>
  <c r="R348" i="1" s="1"/>
  <c r="O347" i="1"/>
  <c r="N347" i="1"/>
  <c r="R347" i="1" s="1"/>
  <c r="O346" i="1"/>
  <c r="T346" i="1" s="1"/>
  <c r="N346" i="1"/>
  <c r="R346" i="1" s="1"/>
  <c r="O345" i="1"/>
  <c r="T345" i="1" s="1"/>
  <c r="N345" i="1"/>
  <c r="R345" i="1" s="1"/>
  <c r="O344" i="1"/>
  <c r="T344" i="1" s="1"/>
  <c r="N344" i="1"/>
  <c r="R344" i="1" s="1"/>
  <c r="O343" i="1"/>
  <c r="T343" i="1" s="1"/>
  <c r="N343" i="1"/>
  <c r="R343" i="1" s="1"/>
  <c r="O342" i="1"/>
  <c r="T342" i="1" s="1"/>
  <c r="N342" i="1"/>
  <c r="R342" i="1" s="1"/>
  <c r="O341" i="1"/>
  <c r="T341" i="1" s="1"/>
  <c r="N341" i="1"/>
  <c r="R341" i="1" s="1"/>
  <c r="O340" i="1"/>
  <c r="T340" i="1" s="1"/>
  <c r="N340" i="1"/>
  <c r="R340" i="1" s="1"/>
  <c r="O339" i="1"/>
  <c r="T339" i="1" s="1"/>
  <c r="N339" i="1"/>
  <c r="R339" i="1" s="1"/>
  <c r="O338" i="1"/>
  <c r="T338" i="1" s="1"/>
  <c r="N338" i="1"/>
  <c r="R338" i="1" s="1"/>
  <c r="O337" i="1"/>
  <c r="T337" i="1" s="1"/>
  <c r="N337" i="1"/>
  <c r="R337" i="1" s="1"/>
  <c r="O336" i="1"/>
  <c r="T336" i="1" s="1"/>
  <c r="N336" i="1"/>
  <c r="R336" i="1" s="1"/>
  <c r="O335" i="1"/>
  <c r="N335" i="1"/>
  <c r="R335" i="1" s="1"/>
  <c r="O334" i="1"/>
  <c r="T334" i="1" s="1"/>
  <c r="N334" i="1"/>
  <c r="R334" i="1" s="1"/>
  <c r="O333" i="1"/>
  <c r="T333" i="1" s="1"/>
  <c r="N333" i="1"/>
  <c r="R333" i="1" s="1"/>
  <c r="O332" i="1"/>
  <c r="T332" i="1" s="1"/>
  <c r="N332" i="1"/>
  <c r="R332" i="1" s="1"/>
  <c r="O331" i="1"/>
  <c r="T331" i="1" s="1"/>
  <c r="N331" i="1"/>
  <c r="R331" i="1" s="1"/>
  <c r="O330" i="1"/>
  <c r="T330" i="1" s="1"/>
  <c r="N330" i="1"/>
  <c r="R330" i="1" s="1"/>
  <c r="O329" i="1"/>
  <c r="T329" i="1" s="1"/>
  <c r="N329" i="1"/>
  <c r="R329" i="1" s="1"/>
  <c r="O328" i="1"/>
  <c r="T328" i="1" s="1"/>
  <c r="N328" i="1"/>
  <c r="R328" i="1" s="1"/>
  <c r="O327" i="1"/>
  <c r="T327" i="1" s="1"/>
  <c r="N327" i="1"/>
  <c r="R327" i="1" s="1"/>
  <c r="O326" i="1"/>
  <c r="T326" i="1" s="1"/>
  <c r="N326" i="1"/>
  <c r="R326" i="1" s="1"/>
  <c r="O325" i="1"/>
  <c r="T325" i="1" s="1"/>
  <c r="N325" i="1"/>
  <c r="R325" i="1" s="1"/>
  <c r="O324" i="1"/>
  <c r="T324" i="1" s="1"/>
  <c r="N324" i="1"/>
  <c r="R324" i="1" s="1"/>
  <c r="O323" i="1"/>
  <c r="N323" i="1"/>
  <c r="R323" i="1" s="1"/>
  <c r="O322" i="1"/>
  <c r="T322" i="1" s="1"/>
  <c r="N322" i="1"/>
  <c r="R322" i="1" s="1"/>
  <c r="O321" i="1"/>
  <c r="T321" i="1" s="1"/>
  <c r="N321" i="1"/>
  <c r="R321" i="1" s="1"/>
  <c r="O320" i="1"/>
  <c r="T320" i="1" s="1"/>
  <c r="N320" i="1"/>
  <c r="R320" i="1" s="1"/>
  <c r="O319" i="1"/>
  <c r="T319" i="1" s="1"/>
  <c r="N319" i="1"/>
  <c r="R319" i="1" s="1"/>
  <c r="O318" i="1"/>
  <c r="T318" i="1" s="1"/>
  <c r="N318" i="1"/>
  <c r="R318" i="1" s="1"/>
  <c r="O317" i="1"/>
  <c r="T317" i="1" s="1"/>
  <c r="N317" i="1"/>
  <c r="R317" i="1" s="1"/>
  <c r="O316" i="1"/>
  <c r="T316" i="1" s="1"/>
  <c r="N316" i="1"/>
  <c r="R316" i="1" s="1"/>
  <c r="O315" i="1"/>
  <c r="T315" i="1" s="1"/>
  <c r="N315" i="1"/>
  <c r="R315" i="1" s="1"/>
  <c r="O314" i="1"/>
  <c r="T314" i="1" s="1"/>
  <c r="N314" i="1"/>
  <c r="R314" i="1" s="1"/>
  <c r="O313" i="1"/>
  <c r="T313" i="1" s="1"/>
  <c r="N313" i="1"/>
  <c r="R313" i="1" s="1"/>
  <c r="O312" i="1"/>
  <c r="T312" i="1" s="1"/>
  <c r="N312" i="1"/>
  <c r="R312" i="1" s="1"/>
  <c r="O311" i="1"/>
  <c r="N311" i="1"/>
  <c r="R311" i="1" s="1"/>
  <c r="O310" i="1"/>
  <c r="T310" i="1" s="1"/>
  <c r="N310" i="1"/>
  <c r="R310" i="1" s="1"/>
  <c r="O309" i="1"/>
  <c r="T309" i="1" s="1"/>
  <c r="N309" i="1"/>
  <c r="R309" i="1" s="1"/>
  <c r="O308" i="1"/>
  <c r="T308" i="1" s="1"/>
  <c r="N308" i="1"/>
  <c r="R308" i="1" s="1"/>
  <c r="O307" i="1"/>
  <c r="T307" i="1" s="1"/>
  <c r="N307" i="1"/>
  <c r="R307" i="1" s="1"/>
  <c r="O306" i="1"/>
  <c r="T306" i="1" s="1"/>
  <c r="N306" i="1"/>
  <c r="R306" i="1" s="1"/>
  <c r="O305" i="1"/>
  <c r="T305" i="1" s="1"/>
  <c r="N305" i="1"/>
  <c r="R305" i="1" s="1"/>
  <c r="O304" i="1"/>
  <c r="T304" i="1" s="1"/>
  <c r="N304" i="1"/>
  <c r="R304" i="1" s="1"/>
  <c r="O303" i="1"/>
  <c r="T303" i="1" s="1"/>
  <c r="N303" i="1"/>
  <c r="R303" i="1" s="1"/>
  <c r="O302" i="1"/>
  <c r="T302" i="1" s="1"/>
  <c r="N302" i="1"/>
  <c r="R302" i="1" s="1"/>
  <c r="O301" i="1"/>
  <c r="T301" i="1" s="1"/>
  <c r="N301" i="1"/>
  <c r="R301" i="1" s="1"/>
  <c r="O300" i="1"/>
  <c r="T300" i="1" s="1"/>
  <c r="N300" i="1"/>
  <c r="R300" i="1" s="1"/>
  <c r="O299" i="1"/>
  <c r="N299" i="1"/>
  <c r="R299" i="1" s="1"/>
  <c r="O298" i="1"/>
  <c r="T298" i="1" s="1"/>
  <c r="N298" i="1"/>
  <c r="R298" i="1" s="1"/>
  <c r="O297" i="1"/>
  <c r="T297" i="1" s="1"/>
  <c r="N297" i="1"/>
  <c r="R297" i="1" s="1"/>
  <c r="O296" i="1"/>
  <c r="T296" i="1" s="1"/>
  <c r="N296" i="1"/>
  <c r="R296" i="1" s="1"/>
  <c r="O295" i="1"/>
  <c r="T295" i="1" s="1"/>
  <c r="N295" i="1"/>
  <c r="R295" i="1" s="1"/>
  <c r="O294" i="1"/>
  <c r="T294" i="1" s="1"/>
  <c r="N294" i="1"/>
  <c r="R294" i="1" s="1"/>
  <c r="O293" i="1"/>
  <c r="T293" i="1" s="1"/>
  <c r="N293" i="1"/>
  <c r="R293" i="1" s="1"/>
  <c r="O292" i="1"/>
  <c r="T292" i="1" s="1"/>
  <c r="N292" i="1"/>
  <c r="R292" i="1" s="1"/>
  <c r="O291" i="1"/>
  <c r="T291" i="1" s="1"/>
  <c r="N291" i="1"/>
  <c r="R291" i="1" s="1"/>
  <c r="O290" i="1"/>
  <c r="T290" i="1" s="1"/>
  <c r="N290" i="1"/>
  <c r="R290" i="1" s="1"/>
  <c r="O289" i="1"/>
  <c r="T289" i="1" s="1"/>
  <c r="N289" i="1"/>
  <c r="R289" i="1" s="1"/>
  <c r="O288" i="1"/>
  <c r="T288" i="1" s="1"/>
  <c r="N288" i="1"/>
  <c r="R288" i="1" s="1"/>
  <c r="O287" i="1"/>
  <c r="N287" i="1"/>
  <c r="R287" i="1" s="1"/>
  <c r="O286" i="1"/>
  <c r="T286" i="1" s="1"/>
  <c r="N286" i="1"/>
  <c r="R286" i="1" s="1"/>
  <c r="O285" i="1"/>
  <c r="T285" i="1" s="1"/>
  <c r="N285" i="1"/>
  <c r="R285" i="1" s="1"/>
  <c r="O284" i="1"/>
  <c r="T284" i="1" s="1"/>
  <c r="N284" i="1"/>
  <c r="R284" i="1" s="1"/>
  <c r="O283" i="1"/>
  <c r="T283" i="1" s="1"/>
  <c r="N283" i="1"/>
  <c r="R283" i="1" s="1"/>
  <c r="O282" i="1"/>
  <c r="T282" i="1" s="1"/>
  <c r="N282" i="1"/>
  <c r="R282" i="1" s="1"/>
  <c r="O281" i="1"/>
  <c r="T281" i="1" s="1"/>
  <c r="N281" i="1"/>
  <c r="R281" i="1" s="1"/>
  <c r="O280" i="1"/>
  <c r="T280" i="1" s="1"/>
  <c r="N280" i="1"/>
  <c r="R280" i="1" s="1"/>
  <c r="O279" i="1"/>
  <c r="T279" i="1" s="1"/>
  <c r="N279" i="1"/>
  <c r="R279" i="1" s="1"/>
  <c r="O278" i="1"/>
  <c r="T278" i="1" s="1"/>
  <c r="N278" i="1"/>
  <c r="R278" i="1" s="1"/>
  <c r="O277" i="1"/>
  <c r="T277" i="1" s="1"/>
  <c r="N277" i="1"/>
  <c r="R277" i="1" s="1"/>
  <c r="O276" i="1"/>
  <c r="T276" i="1" s="1"/>
  <c r="N276" i="1"/>
  <c r="R276" i="1" s="1"/>
  <c r="O275" i="1"/>
  <c r="N275" i="1"/>
  <c r="R275" i="1" s="1"/>
  <c r="O274" i="1"/>
  <c r="T274" i="1" s="1"/>
  <c r="N274" i="1"/>
  <c r="R274" i="1" s="1"/>
  <c r="O273" i="1"/>
  <c r="T273" i="1" s="1"/>
  <c r="N273" i="1"/>
  <c r="R273" i="1" s="1"/>
  <c r="O272" i="1"/>
  <c r="T272" i="1" s="1"/>
  <c r="N272" i="1"/>
  <c r="R272" i="1" s="1"/>
  <c r="O271" i="1"/>
  <c r="T271" i="1" s="1"/>
  <c r="N271" i="1"/>
  <c r="R271" i="1" s="1"/>
  <c r="O270" i="1"/>
  <c r="T270" i="1" s="1"/>
  <c r="N270" i="1"/>
  <c r="R270" i="1" s="1"/>
  <c r="O269" i="1"/>
  <c r="T269" i="1" s="1"/>
  <c r="N269" i="1"/>
  <c r="R269" i="1" s="1"/>
  <c r="O268" i="1"/>
  <c r="T268" i="1" s="1"/>
  <c r="N268" i="1"/>
  <c r="R268" i="1" s="1"/>
  <c r="O267" i="1"/>
  <c r="T267" i="1" s="1"/>
  <c r="N267" i="1"/>
  <c r="R267" i="1" s="1"/>
  <c r="O266" i="1"/>
  <c r="T266" i="1" s="1"/>
  <c r="N266" i="1"/>
  <c r="R266" i="1" s="1"/>
  <c r="O265" i="1"/>
  <c r="T265" i="1" s="1"/>
  <c r="N265" i="1"/>
  <c r="R265" i="1" s="1"/>
  <c r="O264" i="1"/>
  <c r="T264" i="1" s="1"/>
  <c r="N264" i="1"/>
  <c r="R264" i="1" s="1"/>
  <c r="O263" i="1"/>
  <c r="N263" i="1"/>
  <c r="R263" i="1" s="1"/>
  <c r="O262" i="1"/>
  <c r="T262" i="1" s="1"/>
  <c r="N262" i="1"/>
  <c r="R262" i="1" s="1"/>
  <c r="O261" i="1"/>
  <c r="T261" i="1" s="1"/>
  <c r="N261" i="1"/>
  <c r="R261" i="1" s="1"/>
  <c r="O260" i="1"/>
  <c r="T260" i="1" s="1"/>
  <c r="N260" i="1"/>
  <c r="R260" i="1" s="1"/>
  <c r="O259" i="1"/>
  <c r="T259" i="1" s="1"/>
  <c r="N259" i="1"/>
  <c r="R259" i="1" s="1"/>
  <c r="O258" i="1"/>
  <c r="T258" i="1" s="1"/>
  <c r="N258" i="1"/>
  <c r="R258" i="1" s="1"/>
  <c r="O257" i="1"/>
  <c r="T257" i="1" s="1"/>
  <c r="N257" i="1"/>
  <c r="R257" i="1" s="1"/>
  <c r="O256" i="1"/>
  <c r="T256" i="1" s="1"/>
  <c r="N256" i="1"/>
  <c r="R256" i="1" s="1"/>
  <c r="O255" i="1"/>
  <c r="T255" i="1" s="1"/>
  <c r="N255" i="1"/>
  <c r="R255" i="1" s="1"/>
  <c r="O254" i="1"/>
  <c r="T254" i="1" s="1"/>
  <c r="N254" i="1"/>
  <c r="R254" i="1" s="1"/>
  <c r="O253" i="1"/>
  <c r="T253" i="1" s="1"/>
  <c r="N253" i="1"/>
  <c r="R253" i="1" s="1"/>
  <c r="O252" i="1"/>
  <c r="T252" i="1" s="1"/>
  <c r="N252" i="1"/>
  <c r="R252" i="1" s="1"/>
  <c r="O251" i="1"/>
  <c r="N251" i="1"/>
  <c r="R251" i="1" s="1"/>
  <c r="O250" i="1"/>
  <c r="T250" i="1" s="1"/>
  <c r="N250" i="1"/>
  <c r="R250" i="1" s="1"/>
  <c r="O249" i="1"/>
  <c r="T249" i="1" s="1"/>
  <c r="N249" i="1"/>
  <c r="R249" i="1" s="1"/>
  <c r="O248" i="1"/>
  <c r="T248" i="1" s="1"/>
  <c r="N248" i="1"/>
  <c r="R248" i="1" s="1"/>
  <c r="O247" i="1"/>
  <c r="T247" i="1" s="1"/>
  <c r="N247" i="1"/>
  <c r="R247" i="1" s="1"/>
  <c r="O246" i="1"/>
  <c r="T246" i="1" s="1"/>
  <c r="N246" i="1"/>
  <c r="R246" i="1" s="1"/>
  <c r="O245" i="1"/>
  <c r="T245" i="1" s="1"/>
  <c r="N245" i="1"/>
  <c r="R245" i="1" s="1"/>
  <c r="O244" i="1"/>
  <c r="T244" i="1" s="1"/>
  <c r="N244" i="1"/>
  <c r="R244" i="1" s="1"/>
  <c r="O243" i="1"/>
  <c r="T243" i="1" s="1"/>
  <c r="N243" i="1"/>
  <c r="R243" i="1" s="1"/>
  <c r="O242" i="1"/>
  <c r="T242" i="1" s="1"/>
  <c r="N242" i="1"/>
  <c r="R242" i="1" s="1"/>
  <c r="O241" i="1"/>
  <c r="T241" i="1" s="1"/>
  <c r="N241" i="1"/>
  <c r="R241" i="1" s="1"/>
  <c r="O240" i="1"/>
  <c r="T240" i="1" s="1"/>
  <c r="N240" i="1"/>
  <c r="R240" i="1" s="1"/>
  <c r="O239" i="1"/>
  <c r="N239" i="1"/>
  <c r="R239" i="1" s="1"/>
  <c r="O238" i="1"/>
  <c r="T238" i="1" s="1"/>
  <c r="N238" i="1"/>
  <c r="R238" i="1" s="1"/>
  <c r="O237" i="1"/>
  <c r="T237" i="1" s="1"/>
  <c r="N237" i="1"/>
  <c r="R237" i="1" s="1"/>
  <c r="O236" i="1"/>
  <c r="T236" i="1" s="1"/>
  <c r="N236" i="1"/>
  <c r="R236" i="1" s="1"/>
  <c r="O235" i="1"/>
  <c r="T235" i="1" s="1"/>
  <c r="N235" i="1"/>
  <c r="R235" i="1" s="1"/>
  <c r="O234" i="1"/>
  <c r="T234" i="1" s="1"/>
  <c r="N234" i="1"/>
  <c r="R234" i="1" s="1"/>
  <c r="O233" i="1"/>
  <c r="T233" i="1" s="1"/>
  <c r="N233" i="1"/>
  <c r="R233" i="1" s="1"/>
  <c r="O232" i="1"/>
  <c r="T232" i="1" s="1"/>
  <c r="N232" i="1"/>
  <c r="R232" i="1" s="1"/>
  <c r="O231" i="1"/>
  <c r="T231" i="1" s="1"/>
  <c r="N231" i="1"/>
  <c r="R231" i="1" s="1"/>
  <c r="O230" i="1"/>
  <c r="T230" i="1" s="1"/>
  <c r="N230" i="1"/>
  <c r="R230" i="1" s="1"/>
  <c r="O229" i="1"/>
  <c r="T229" i="1" s="1"/>
  <c r="N229" i="1"/>
  <c r="R229" i="1" s="1"/>
  <c r="O228" i="1"/>
  <c r="T228" i="1" s="1"/>
  <c r="N228" i="1"/>
  <c r="R228" i="1" s="1"/>
  <c r="O227" i="1"/>
  <c r="N227" i="1"/>
  <c r="R227" i="1" s="1"/>
  <c r="O226" i="1"/>
  <c r="T226" i="1" s="1"/>
  <c r="N226" i="1"/>
  <c r="R226" i="1" s="1"/>
  <c r="O225" i="1"/>
  <c r="T225" i="1" s="1"/>
  <c r="N225" i="1"/>
  <c r="R225" i="1" s="1"/>
  <c r="O224" i="1"/>
  <c r="T224" i="1" s="1"/>
  <c r="N224" i="1"/>
  <c r="R224" i="1" s="1"/>
  <c r="O223" i="1"/>
  <c r="T223" i="1" s="1"/>
  <c r="N223" i="1"/>
  <c r="R223" i="1" s="1"/>
  <c r="O222" i="1"/>
  <c r="T222" i="1" s="1"/>
  <c r="N222" i="1"/>
  <c r="R222" i="1" s="1"/>
  <c r="O221" i="1"/>
  <c r="T221" i="1" s="1"/>
  <c r="N221" i="1"/>
  <c r="R221" i="1" s="1"/>
  <c r="O220" i="1"/>
  <c r="T220" i="1" s="1"/>
  <c r="N220" i="1"/>
  <c r="R220" i="1" s="1"/>
  <c r="O219" i="1"/>
  <c r="T219" i="1" s="1"/>
  <c r="N219" i="1"/>
  <c r="R219" i="1" s="1"/>
  <c r="O218" i="1"/>
  <c r="T218" i="1" s="1"/>
  <c r="N218" i="1"/>
  <c r="R218" i="1" s="1"/>
  <c r="O217" i="1"/>
  <c r="T217" i="1" s="1"/>
  <c r="N217" i="1"/>
  <c r="R217" i="1" s="1"/>
  <c r="O216" i="1"/>
  <c r="T216" i="1" s="1"/>
  <c r="N216" i="1"/>
  <c r="R216" i="1" s="1"/>
  <c r="O215" i="1"/>
  <c r="N215" i="1"/>
  <c r="R215" i="1" s="1"/>
  <c r="O214" i="1"/>
  <c r="T214" i="1" s="1"/>
  <c r="N214" i="1"/>
  <c r="R214" i="1" s="1"/>
  <c r="O213" i="1"/>
  <c r="T213" i="1" s="1"/>
  <c r="N213" i="1"/>
  <c r="R213" i="1" s="1"/>
  <c r="O212" i="1"/>
  <c r="T212" i="1" s="1"/>
  <c r="N212" i="1"/>
  <c r="R212" i="1" s="1"/>
  <c r="O211" i="1"/>
  <c r="T211" i="1" s="1"/>
  <c r="N211" i="1"/>
  <c r="R211" i="1" s="1"/>
  <c r="O210" i="1"/>
  <c r="T210" i="1" s="1"/>
  <c r="N210" i="1"/>
  <c r="R210" i="1" s="1"/>
  <c r="O209" i="1"/>
  <c r="T209" i="1" s="1"/>
  <c r="N209" i="1"/>
  <c r="R209" i="1" s="1"/>
  <c r="O208" i="1"/>
  <c r="T208" i="1" s="1"/>
  <c r="N208" i="1"/>
  <c r="R208" i="1" s="1"/>
  <c r="O207" i="1"/>
  <c r="T207" i="1" s="1"/>
  <c r="N207" i="1"/>
  <c r="R207" i="1" s="1"/>
  <c r="O206" i="1"/>
  <c r="T206" i="1" s="1"/>
  <c r="N206" i="1"/>
  <c r="R206" i="1" s="1"/>
  <c r="O205" i="1"/>
  <c r="T205" i="1" s="1"/>
  <c r="N205" i="1"/>
  <c r="R205" i="1" s="1"/>
  <c r="O204" i="1"/>
  <c r="T204" i="1" s="1"/>
  <c r="N204" i="1"/>
  <c r="R204" i="1" s="1"/>
  <c r="O203" i="1"/>
  <c r="N203" i="1"/>
  <c r="R203" i="1" s="1"/>
  <c r="O202" i="1"/>
  <c r="T202" i="1" s="1"/>
  <c r="N202" i="1"/>
  <c r="R202" i="1" s="1"/>
  <c r="O201" i="1"/>
  <c r="T201" i="1" s="1"/>
  <c r="N201" i="1"/>
  <c r="R201" i="1" s="1"/>
  <c r="O200" i="1"/>
  <c r="T200" i="1" s="1"/>
  <c r="N200" i="1"/>
  <c r="R200" i="1" s="1"/>
  <c r="O199" i="1"/>
  <c r="T199" i="1" s="1"/>
  <c r="N199" i="1"/>
  <c r="R199" i="1" s="1"/>
  <c r="O198" i="1"/>
  <c r="T198" i="1" s="1"/>
  <c r="N198" i="1"/>
  <c r="R198" i="1" s="1"/>
  <c r="O197" i="1"/>
  <c r="T197" i="1" s="1"/>
  <c r="N197" i="1"/>
  <c r="R197" i="1" s="1"/>
  <c r="O196" i="1"/>
  <c r="T196" i="1" s="1"/>
  <c r="N196" i="1"/>
  <c r="R196" i="1" s="1"/>
  <c r="O195" i="1"/>
  <c r="T195" i="1" s="1"/>
  <c r="N195" i="1"/>
  <c r="R195" i="1" s="1"/>
  <c r="O194" i="1"/>
  <c r="T194" i="1" s="1"/>
  <c r="N194" i="1"/>
  <c r="R194" i="1" s="1"/>
  <c r="O193" i="1"/>
  <c r="T193" i="1" s="1"/>
  <c r="N193" i="1"/>
  <c r="R193" i="1" s="1"/>
  <c r="O192" i="1"/>
  <c r="T192" i="1" s="1"/>
  <c r="N192" i="1"/>
  <c r="R192" i="1" s="1"/>
  <c r="O191" i="1"/>
  <c r="N191" i="1"/>
  <c r="R191" i="1" s="1"/>
  <c r="O190" i="1"/>
  <c r="T190" i="1" s="1"/>
  <c r="N190" i="1"/>
  <c r="R190" i="1" s="1"/>
  <c r="O189" i="1"/>
  <c r="T189" i="1" s="1"/>
  <c r="N189" i="1"/>
  <c r="R189" i="1" s="1"/>
  <c r="O188" i="1"/>
  <c r="T188" i="1" s="1"/>
  <c r="N188" i="1"/>
  <c r="R188" i="1" s="1"/>
  <c r="O187" i="1"/>
  <c r="T187" i="1" s="1"/>
  <c r="N187" i="1"/>
  <c r="R187" i="1" s="1"/>
  <c r="O186" i="1"/>
  <c r="T186" i="1" s="1"/>
  <c r="N186" i="1"/>
  <c r="R186" i="1" s="1"/>
  <c r="O185" i="1"/>
  <c r="T185" i="1" s="1"/>
  <c r="N185" i="1"/>
  <c r="R185" i="1" s="1"/>
  <c r="O184" i="1"/>
  <c r="T184" i="1" s="1"/>
  <c r="N184" i="1"/>
  <c r="R184" i="1" s="1"/>
  <c r="O183" i="1"/>
  <c r="T183" i="1" s="1"/>
  <c r="N183" i="1"/>
  <c r="R183" i="1" s="1"/>
  <c r="O182" i="1"/>
  <c r="T182" i="1" s="1"/>
  <c r="N182" i="1"/>
  <c r="R182" i="1" s="1"/>
  <c r="O181" i="1"/>
  <c r="T181" i="1" s="1"/>
  <c r="N181" i="1"/>
  <c r="R181" i="1" s="1"/>
  <c r="O180" i="1"/>
  <c r="T180" i="1" s="1"/>
  <c r="N180" i="1"/>
  <c r="R180" i="1" s="1"/>
  <c r="O179" i="1"/>
  <c r="N179" i="1"/>
  <c r="R179" i="1" s="1"/>
  <c r="O178" i="1"/>
  <c r="T178" i="1" s="1"/>
  <c r="N178" i="1"/>
  <c r="R178" i="1" s="1"/>
  <c r="O177" i="1"/>
  <c r="T177" i="1" s="1"/>
  <c r="N177" i="1"/>
  <c r="R177" i="1" s="1"/>
  <c r="O176" i="1"/>
  <c r="T176" i="1" s="1"/>
  <c r="N176" i="1"/>
  <c r="R176" i="1" s="1"/>
  <c r="O175" i="1"/>
  <c r="T175" i="1" s="1"/>
  <c r="N175" i="1"/>
  <c r="R175" i="1" s="1"/>
  <c r="O174" i="1"/>
  <c r="T174" i="1" s="1"/>
  <c r="N174" i="1"/>
  <c r="R174" i="1" s="1"/>
  <c r="O173" i="1"/>
  <c r="T173" i="1" s="1"/>
  <c r="N173" i="1"/>
  <c r="R173" i="1" s="1"/>
  <c r="O172" i="1"/>
  <c r="T172" i="1" s="1"/>
  <c r="N172" i="1"/>
  <c r="R172" i="1" s="1"/>
  <c r="O171" i="1"/>
  <c r="T171" i="1" s="1"/>
  <c r="N171" i="1"/>
  <c r="R171" i="1" s="1"/>
  <c r="O170" i="1"/>
  <c r="T170" i="1" s="1"/>
  <c r="N170" i="1"/>
  <c r="R170" i="1" s="1"/>
  <c r="O169" i="1"/>
  <c r="T169" i="1" s="1"/>
  <c r="N169" i="1"/>
  <c r="R169" i="1" s="1"/>
  <c r="O168" i="1"/>
  <c r="T168" i="1" s="1"/>
  <c r="N168" i="1"/>
  <c r="R168" i="1" s="1"/>
  <c r="O167" i="1"/>
  <c r="N167" i="1"/>
  <c r="R167" i="1" s="1"/>
  <c r="O166" i="1"/>
  <c r="T166" i="1" s="1"/>
  <c r="N166" i="1"/>
  <c r="R166" i="1" s="1"/>
  <c r="O165" i="1"/>
  <c r="T165" i="1" s="1"/>
  <c r="N165" i="1"/>
  <c r="R165" i="1" s="1"/>
  <c r="O164" i="1"/>
  <c r="T164" i="1" s="1"/>
  <c r="N164" i="1"/>
  <c r="R164" i="1" s="1"/>
  <c r="O163" i="1"/>
  <c r="T163" i="1" s="1"/>
  <c r="N163" i="1"/>
  <c r="R163" i="1" s="1"/>
  <c r="O162" i="1"/>
  <c r="T162" i="1" s="1"/>
  <c r="N162" i="1"/>
  <c r="R162" i="1" s="1"/>
  <c r="O161" i="1"/>
  <c r="T161" i="1" s="1"/>
  <c r="N161" i="1"/>
  <c r="R161" i="1" s="1"/>
  <c r="O160" i="1"/>
  <c r="T160" i="1" s="1"/>
  <c r="N160" i="1"/>
  <c r="R160" i="1" s="1"/>
  <c r="O159" i="1"/>
  <c r="T159" i="1" s="1"/>
  <c r="N159" i="1"/>
  <c r="R159" i="1" s="1"/>
  <c r="O158" i="1"/>
  <c r="T158" i="1" s="1"/>
  <c r="N158" i="1"/>
  <c r="R158" i="1" s="1"/>
  <c r="O157" i="1"/>
  <c r="T157" i="1" s="1"/>
  <c r="N157" i="1"/>
  <c r="R157" i="1" s="1"/>
  <c r="O156" i="1"/>
  <c r="T156" i="1" s="1"/>
  <c r="N156" i="1"/>
  <c r="R156" i="1" s="1"/>
  <c r="O155" i="1"/>
  <c r="N155" i="1"/>
  <c r="R155" i="1" s="1"/>
  <c r="O154" i="1"/>
  <c r="T154" i="1" s="1"/>
  <c r="N154" i="1"/>
  <c r="R154" i="1" s="1"/>
  <c r="O153" i="1"/>
  <c r="T153" i="1" s="1"/>
  <c r="N153" i="1"/>
  <c r="R153" i="1" s="1"/>
  <c r="O152" i="1"/>
  <c r="T152" i="1" s="1"/>
  <c r="N152" i="1"/>
  <c r="R152" i="1" s="1"/>
  <c r="O151" i="1"/>
  <c r="T151" i="1" s="1"/>
  <c r="N151" i="1"/>
  <c r="R151" i="1" s="1"/>
  <c r="O150" i="1"/>
  <c r="T150" i="1" s="1"/>
  <c r="N150" i="1"/>
  <c r="R150" i="1" s="1"/>
  <c r="O149" i="1"/>
  <c r="T149" i="1" s="1"/>
  <c r="N149" i="1"/>
  <c r="R149" i="1" s="1"/>
  <c r="O148" i="1"/>
  <c r="T148" i="1" s="1"/>
  <c r="N148" i="1"/>
  <c r="R148" i="1" s="1"/>
  <c r="O147" i="1"/>
  <c r="T147" i="1" s="1"/>
  <c r="N147" i="1"/>
  <c r="R147" i="1" s="1"/>
  <c r="O146" i="1"/>
  <c r="T146" i="1" s="1"/>
  <c r="N146" i="1"/>
  <c r="R146" i="1" s="1"/>
  <c r="O145" i="1"/>
  <c r="T145" i="1" s="1"/>
  <c r="N145" i="1"/>
  <c r="R145" i="1" s="1"/>
  <c r="O144" i="1"/>
  <c r="T144" i="1" s="1"/>
  <c r="N144" i="1"/>
  <c r="R144" i="1" s="1"/>
  <c r="O143" i="1"/>
  <c r="N143" i="1"/>
  <c r="R143" i="1" s="1"/>
  <c r="O142" i="1"/>
  <c r="T142" i="1" s="1"/>
  <c r="N142" i="1"/>
  <c r="R142" i="1" s="1"/>
  <c r="O141" i="1"/>
  <c r="T141" i="1" s="1"/>
  <c r="N141" i="1"/>
  <c r="R141" i="1" s="1"/>
  <c r="O140" i="1"/>
  <c r="T140" i="1" s="1"/>
  <c r="N140" i="1"/>
  <c r="R140" i="1" s="1"/>
  <c r="O139" i="1"/>
  <c r="T139" i="1" s="1"/>
  <c r="N139" i="1"/>
  <c r="R139" i="1" s="1"/>
  <c r="O138" i="1"/>
  <c r="T138" i="1" s="1"/>
  <c r="N138" i="1"/>
  <c r="R138" i="1" s="1"/>
  <c r="O137" i="1"/>
  <c r="T137" i="1" s="1"/>
  <c r="N137" i="1"/>
  <c r="R137" i="1" s="1"/>
  <c r="O136" i="1"/>
  <c r="T136" i="1" s="1"/>
  <c r="N136" i="1"/>
  <c r="R136" i="1" s="1"/>
  <c r="O135" i="1"/>
  <c r="T135" i="1" s="1"/>
  <c r="N135" i="1"/>
  <c r="R135" i="1" s="1"/>
  <c r="O134" i="1"/>
  <c r="T134" i="1" s="1"/>
  <c r="N134" i="1"/>
  <c r="R134" i="1" s="1"/>
  <c r="O133" i="1"/>
  <c r="T133" i="1" s="1"/>
  <c r="N133" i="1"/>
  <c r="R133" i="1" s="1"/>
  <c r="O132" i="1"/>
  <c r="T132" i="1" s="1"/>
  <c r="N132" i="1"/>
  <c r="R132" i="1" s="1"/>
  <c r="O131" i="1"/>
  <c r="N131" i="1"/>
  <c r="R131" i="1" s="1"/>
  <c r="O130" i="1"/>
  <c r="T130" i="1" s="1"/>
  <c r="N130" i="1"/>
  <c r="R130" i="1" s="1"/>
  <c r="O129" i="1"/>
  <c r="T129" i="1" s="1"/>
  <c r="N129" i="1"/>
  <c r="R129" i="1" s="1"/>
  <c r="O128" i="1"/>
  <c r="T128" i="1" s="1"/>
  <c r="N128" i="1"/>
  <c r="R128" i="1" s="1"/>
  <c r="O127" i="1"/>
  <c r="T127" i="1" s="1"/>
  <c r="N127" i="1"/>
  <c r="R127" i="1" s="1"/>
  <c r="O126" i="1"/>
  <c r="T126" i="1" s="1"/>
  <c r="N126" i="1"/>
  <c r="R126" i="1" s="1"/>
  <c r="O125" i="1"/>
  <c r="T125" i="1" s="1"/>
  <c r="N125" i="1"/>
  <c r="R125" i="1" s="1"/>
  <c r="O124" i="1"/>
  <c r="T124" i="1" s="1"/>
  <c r="N124" i="1"/>
  <c r="R124" i="1" s="1"/>
  <c r="O123" i="1"/>
  <c r="T123" i="1" s="1"/>
  <c r="N123" i="1"/>
  <c r="R123" i="1" s="1"/>
  <c r="O122" i="1"/>
  <c r="T122" i="1" s="1"/>
  <c r="N122" i="1"/>
  <c r="R122" i="1" s="1"/>
  <c r="O121" i="1"/>
  <c r="T121" i="1" s="1"/>
  <c r="N121" i="1"/>
  <c r="R121" i="1" s="1"/>
  <c r="O120" i="1"/>
  <c r="T120" i="1" s="1"/>
  <c r="N120" i="1"/>
  <c r="R120" i="1" s="1"/>
  <c r="O119" i="1"/>
  <c r="N119" i="1"/>
  <c r="R119" i="1" s="1"/>
  <c r="O118" i="1"/>
  <c r="T118" i="1" s="1"/>
  <c r="N118" i="1"/>
  <c r="R118" i="1" s="1"/>
  <c r="O117" i="1"/>
  <c r="T117" i="1" s="1"/>
  <c r="N117" i="1"/>
  <c r="R117" i="1" s="1"/>
  <c r="O116" i="1"/>
  <c r="T116" i="1" s="1"/>
  <c r="N116" i="1"/>
  <c r="R116" i="1" s="1"/>
  <c r="O115" i="1"/>
  <c r="T115" i="1" s="1"/>
  <c r="N115" i="1"/>
  <c r="R115" i="1" s="1"/>
  <c r="O114" i="1"/>
  <c r="T114" i="1" s="1"/>
  <c r="N114" i="1"/>
  <c r="R114" i="1" s="1"/>
  <c r="O113" i="1"/>
  <c r="T113" i="1" s="1"/>
  <c r="N113" i="1"/>
  <c r="R113" i="1" s="1"/>
  <c r="O112" i="1"/>
  <c r="T112" i="1" s="1"/>
  <c r="N112" i="1"/>
  <c r="R112" i="1" s="1"/>
  <c r="O111" i="1"/>
  <c r="T111" i="1" s="1"/>
  <c r="N111" i="1"/>
  <c r="R111" i="1" s="1"/>
  <c r="O110" i="1"/>
  <c r="T110" i="1" s="1"/>
  <c r="N110" i="1"/>
  <c r="R110" i="1" s="1"/>
  <c r="O109" i="1"/>
  <c r="T109" i="1" s="1"/>
  <c r="N109" i="1"/>
  <c r="R109" i="1" s="1"/>
  <c r="O108" i="1"/>
  <c r="T108" i="1" s="1"/>
  <c r="N108" i="1"/>
  <c r="R108" i="1" s="1"/>
  <c r="O107" i="1"/>
  <c r="N107" i="1"/>
  <c r="R107" i="1" s="1"/>
  <c r="O106" i="1"/>
  <c r="T106" i="1" s="1"/>
  <c r="N106" i="1"/>
  <c r="R106" i="1" s="1"/>
  <c r="O105" i="1"/>
  <c r="T105" i="1" s="1"/>
  <c r="N105" i="1"/>
  <c r="R105" i="1" s="1"/>
  <c r="O104" i="1"/>
  <c r="T104" i="1" s="1"/>
  <c r="N104" i="1"/>
  <c r="R104" i="1" s="1"/>
  <c r="O103" i="1"/>
  <c r="T103" i="1" s="1"/>
  <c r="N103" i="1"/>
  <c r="R103" i="1" s="1"/>
  <c r="O102" i="1"/>
  <c r="T102" i="1" s="1"/>
  <c r="N102" i="1"/>
  <c r="R102" i="1" s="1"/>
  <c r="O101" i="1"/>
  <c r="T101" i="1" s="1"/>
  <c r="N101" i="1"/>
  <c r="R101" i="1" s="1"/>
  <c r="O100" i="1"/>
  <c r="T100" i="1" s="1"/>
  <c r="N100" i="1"/>
  <c r="R100" i="1" s="1"/>
  <c r="O99" i="1"/>
  <c r="T99" i="1" s="1"/>
  <c r="N99" i="1"/>
  <c r="R99" i="1" s="1"/>
  <c r="O98" i="1"/>
  <c r="T98" i="1" s="1"/>
  <c r="N98" i="1"/>
  <c r="R98" i="1" s="1"/>
  <c r="O97" i="1"/>
  <c r="T97" i="1" s="1"/>
  <c r="N97" i="1"/>
  <c r="R97" i="1" s="1"/>
  <c r="O96" i="1"/>
  <c r="T96" i="1" s="1"/>
  <c r="N96" i="1"/>
  <c r="R96" i="1" s="1"/>
  <c r="O95" i="1"/>
  <c r="N95" i="1"/>
  <c r="R95" i="1" s="1"/>
  <c r="O94" i="1"/>
  <c r="T94" i="1" s="1"/>
  <c r="N94" i="1"/>
  <c r="R94" i="1" s="1"/>
  <c r="O93" i="1"/>
  <c r="T93" i="1" s="1"/>
  <c r="N93" i="1"/>
  <c r="R93" i="1" s="1"/>
  <c r="O92" i="1"/>
  <c r="T92" i="1" s="1"/>
  <c r="N92" i="1"/>
  <c r="R92" i="1" s="1"/>
  <c r="O91" i="1"/>
  <c r="T91" i="1" s="1"/>
  <c r="N91" i="1"/>
  <c r="R91" i="1" s="1"/>
  <c r="O90" i="1"/>
  <c r="T90" i="1" s="1"/>
  <c r="N90" i="1"/>
  <c r="R90" i="1" s="1"/>
  <c r="O89" i="1"/>
  <c r="T89" i="1" s="1"/>
  <c r="N89" i="1"/>
  <c r="R89" i="1" s="1"/>
  <c r="O88" i="1"/>
  <c r="T88" i="1" s="1"/>
  <c r="N88" i="1"/>
  <c r="R88" i="1" s="1"/>
  <c r="O87" i="1"/>
  <c r="T87" i="1" s="1"/>
  <c r="N87" i="1"/>
  <c r="R87" i="1" s="1"/>
  <c r="O86" i="1"/>
  <c r="T86" i="1" s="1"/>
  <c r="N86" i="1"/>
  <c r="R86" i="1" s="1"/>
  <c r="O85" i="1"/>
  <c r="T85" i="1" s="1"/>
  <c r="N85" i="1"/>
  <c r="R85" i="1" s="1"/>
  <c r="O84" i="1"/>
  <c r="T84" i="1" s="1"/>
  <c r="N84" i="1"/>
  <c r="R84" i="1" s="1"/>
  <c r="O83" i="1"/>
  <c r="N83" i="1"/>
  <c r="R83" i="1" s="1"/>
  <c r="O82" i="1"/>
  <c r="T82" i="1" s="1"/>
  <c r="N82" i="1"/>
  <c r="R82" i="1" s="1"/>
  <c r="O81" i="1"/>
  <c r="T81" i="1" s="1"/>
  <c r="N81" i="1"/>
  <c r="R81" i="1" s="1"/>
  <c r="O80" i="1"/>
  <c r="T80" i="1" s="1"/>
  <c r="N80" i="1"/>
  <c r="R80" i="1" s="1"/>
  <c r="O79" i="1"/>
  <c r="T79" i="1" s="1"/>
  <c r="N79" i="1"/>
  <c r="R79" i="1" s="1"/>
  <c r="O78" i="1"/>
  <c r="T78" i="1" s="1"/>
  <c r="N78" i="1"/>
  <c r="R78" i="1" s="1"/>
  <c r="O77" i="1"/>
  <c r="T77" i="1" s="1"/>
  <c r="N77" i="1"/>
  <c r="R77" i="1" s="1"/>
  <c r="O76" i="1"/>
  <c r="T76" i="1" s="1"/>
  <c r="N76" i="1"/>
  <c r="R76" i="1" s="1"/>
  <c r="O75" i="1"/>
  <c r="T75" i="1" s="1"/>
  <c r="N75" i="1"/>
  <c r="R75" i="1" s="1"/>
  <c r="O74" i="1"/>
  <c r="T74" i="1" s="1"/>
  <c r="N74" i="1"/>
  <c r="R74" i="1" s="1"/>
  <c r="O73" i="1"/>
  <c r="T73" i="1" s="1"/>
  <c r="N73" i="1"/>
  <c r="R73" i="1" s="1"/>
  <c r="O72" i="1"/>
  <c r="T72" i="1" s="1"/>
  <c r="N72" i="1"/>
  <c r="R72" i="1" s="1"/>
  <c r="O71" i="1"/>
  <c r="N71" i="1"/>
  <c r="R71" i="1" s="1"/>
  <c r="O70" i="1"/>
  <c r="T70" i="1" s="1"/>
  <c r="N70" i="1"/>
  <c r="R70" i="1" s="1"/>
  <c r="O69" i="1"/>
  <c r="T69" i="1" s="1"/>
  <c r="N69" i="1"/>
  <c r="R69" i="1" s="1"/>
  <c r="O68" i="1"/>
  <c r="T68" i="1" s="1"/>
  <c r="N68" i="1"/>
  <c r="R68" i="1" s="1"/>
  <c r="O67" i="1"/>
  <c r="T67" i="1" s="1"/>
  <c r="N67" i="1"/>
  <c r="R67" i="1" s="1"/>
  <c r="O66" i="1"/>
  <c r="T66" i="1" s="1"/>
  <c r="N66" i="1"/>
  <c r="R66" i="1" s="1"/>
  <c r="O65" i="1"/>
  <c r="T65" i="1" s="1"/>
  <c r="N65" i="1"/>
  <c r="R65" i="1" s="1"/>
  <c r="O64" i="1"/>
  <c r="T64" i="1" s="1"/>
  <c r="N64" i="1"/>
  <c r="R64" i="1" s="1"/>
  <c r="O63" i="1"/>
  <c r="T63" i="1" s="1"/>
  <c r="N63" i="1"/>
  <c r="R63" i="1" s="1"/>
  <c r="O62" i="1"/>
  <c r="T62" i="1" s="1"/>
  <c r="N62" i="1"/>
  <c r="R62" i="1" s="1"/>
  <c r="O61" i="1"/>
  <c r="T61" i="1" s="1"/>
  <c r="N61" i="1"/>
  <c r="R61" i="1" s="1"/>
  <c r="O60" i="1"/>
  <c r="T60" i="1" s="1"/>
  <c r="N60" i="1"/>
  <c r="R60" i="1" s="1"/>
  <c r="O59" i="1"/>
  <c r="N59" i="1"/>
  <c r="R59" i="1" s="1"/>
  <c r="O58" i="1"/>
  <c r="T58" i="1" s="1"/>
  <c r="N58" i="1"/>
  <c r="R58" i="1" s="1"/>
  <c r="O57" i="1"/>
  <c r="T57" i="1" s="1"/>
  <c r="N57" i="1"/>
  <c r="R57" i="1" s="1"/>
  <c r="O56" i="1"/>
  <c r="T56" i="1" s="1"/>
  <c r="N56" i="1"/>
  <c r="R56" i="1" s="1"/>
  <c r="O55" i="1"/>
  <c r="T55" i="1" s="1"/>
  <c r="N55" i="1"/>
  <c r="R55" i="1" s="1"/>
  <c r="O54" i="1"/>
  <c r="T54" i="1" s="1"/>
  <c r="N54" i="1"/>
  <c r="R54" i="1" s="1"/>
  <c r="O53" i="1"/>
  <c r="T53" i="1" s="1"/>
  <c r="N53" i="1"/>
  <c r="R53" i="1" s="1"/>
  <c r="O52" i="1"/>
  <c r="T52" i="1" s="1"/>
  <c r="N52" i="1"/>
  <c r="R52" i="1" s="1"/>
  <c r="O51" i="1"/>
  <c r="T51" i="1" s="1"/>
  <c r="N51" i="1"/>
  <c r="R51" i="1" s="1"/>
  <c r="O50" i="1"/>
  <c r="T50" i="1" s="1"/>
  <c r="N50" i="1"/>
  <c r="R50" i="1" s="1"/>
  <c r="O49" i="1"/>
  <c r="T49" i="1" s="1"/>
  <c r="N49" i="1"/>
  <c r="R49" i="1" s="1"/>
  <c r="O48" i="1"/>
  <c r="T48" i="1" s="1"/>
  <c r="N48" i="1"/>
  <c r="R48" i="1" s="1"/>
  <c r="O47" i="1"/>
  <c r="N47" i="1"/>
  <c r="R47" i="1" s="1"/>
  <c r="O46" i="1"/>
  <c r="T46" i="1" s="1"/>
  <c r="N46" i="1"/>
  <c r="R46" i="1" s="1"/>
  <c r="O45" i="1"/>
  <c r="T45" i="1" s="1"/>
  <c r="N45" i="1"/>
  <c r="R45" i="1" s="1"/>
  <c r="O44" i="1"/>
  <c r="T44" i="1" s="1"/>
  <c r="N44" i="1"/>
  <c r="R44" i="1" s="1"/>
  <c r="O43" i="1"/>
  <c r="T43" i="1" s="1"/>
  <c r="N43" i="1"/>
  <c r="R43" i="1" s="1"/>
  <c r="O42" i="1"/>
  <c r="T42" i="1" s="1"/>
  <c r="N42" i="1"/>
  <c r="R42" i="1" s="1"/>
  <c r="O41" i="1"/>
  <c r="T41" i="1" s="1"/>
  <c r="N41" i="1"/>
  <c r="R41" i="1" s="1"/>
  <c r="O40" i="1"/>
  <c r="T40" i="1" s="1"/>
  <c r="N40" i="1"/>
  <c r="R40" i="1" s="1"/>
  <c r="O39" i="1"/>
  <c r="T39" i="1" s="1"/>
  <c r="N39" i="1"/>
  <c r="R39" i="1" s="1"/>
  <c r="O38" i="1"/>
  <c r="T38" i="1" s="1"/>
  <c r="N38" i="1"/>
  <c r="R38" i="1" s="1"/>
  <c r="O37" i="1"/>
  <c r="T37" i="1" s="1"/>
  <c r="N37" i="1"/>
  <c r="R37" i="1" s="1"/>
  <c r="O36" i="1"/>
  <c r="T36" i="1" s="1"/>
  <c r="N36" i="1"/>
  <c r="R36" i="1" s="1"/>
  <c r="O35" i="1"/>
  <c r="N35" i="1"/>
  <c r="R35" i="1" s="1"/>
  <c r="O34" i="1"/>
  <c r="T34" i="1" s="1"/>
  <c r="N34" i="1"/>
  <c r="R34" i="1" s="1"/>
  <c r="O33" i="1"/>
  <c r="T33" i="1" s="1"/>
  <c r="N33" i="1"/>
  <c r="R33" i="1" s="1"/>
  <c r="O32" i="1"/>
  <c r="T32" i="1" s="1"/>
  <c r="N32" i="1"/>
  <c r="R32" i="1" s="1"/>
  <c r="O31" i="1"/>
  <c r="T31" i="1" s="1"/>
  <c r="N31" i="1"/>
  <c r="R31" i="1" s="1"/>
  <c r="O30" i="1"/>
  <c r="T30" i="1" s="1"/>
  <c r="N30" i="1"/>
  <c r="R30" i="1" s="1"/>
  <c r="O29" i="1"/>
  <c r="T29" i="1" s="1"/>
  <c r="N29" i="1"/>
  <c r="R29" i="1" s="1"/>
  <c r="O28" i="1"/>
  <c r="T28" i="1" s="1"/>
  <c r="N28" i="1"/>
  <c r="R28" i="1" s="1"/>
  <c r="O27" i="1"/>
  <c r="T27" i="1" s="1"/>
  <c r="N27" i="1"/>
  <c r="R27" i="1" s="1"/>
  <c r="O26" i="1"/>
  <c r="T26" i="1" s="1"/>
  <c r="N26" i="1"/>
  <c r="R26" i="1" s="1"/>
  <c r="O25" i="1"/>
  <c r="T25" i="1" s="1"/>
  <c r="N25" i="1"/>
  <c r="R25" i="1" s="1"/>
  <c r="O24" i="1"/>
  <c r="T24" i="1" s="1"/>
  <c r="N24" i="1"/>
  <c r="R24" i="1" s="1"/>
  <c r="O23" i="1"/>
  <c r="N23" i="1"/>
  <c r="R23" i="1" s="1"/>
  <c r="O22" i="1"/>
  <c r="T22" i="1" s="1"/>
  <c r="N22" i="1"/>
  <c r="R22" i="1" s="1"/>
  <c r="O21" i="1"/>
  <c r="T21" i="1" s="1"/>
  <c r="N21" i="1"/>
  <c r="R21" i="1" s="1"/>
  <c r="O20" i="1"/>
  <c r="T20" i="1" s="1"/>
  <c r="N20" i="1"/>
  <c r="R20" i="1" s="1"/>
  <c r="O19" i="1"/>
  <c r="T19" i="1" s="1"/>
  <c r="N19" i="1"/>
  <c r="R19" i="1" s="1"/>
  <c r="O18" i="1"/>
  <c r="T18" i="1" s="1"/>
  <c r="N18" i="1"/>
  <c r="R18" i="1" s="1"/>
  <c r="O17" i="1"/>
  <c r="N17" i="1"/>
  <c r="R17" i="1" s="1"/>
  <c r="O16" i="1"/>
  <c r="T16" i="1" s="1"/>
  <c r="N16" i="1"/>
  <c r="R16" i="1" s="1"/>
  <c r="O15" i="1"/>
  <c r="T15" i="1" s="1"/>
  <c r="N15" i="1"/>
  <c r="T17" i="1" l="1"/>
  <c r="V23" i="1"/>
  <c r="T23" i="1"/>
  <c r="V35" i="1"/>
  <c r="T35" i="1"/>
  <c r="V47" i="1"/>
  <c r="T47" i="1"/>
  <c r="V59" i="1"/>
  <c r="T59" i="1"/>
  <c r="V71" i="1"/>
  <c r="T71" i="1"/>
  <c r="V83" i="1"/>
  <c r="T83" i="1"/>
  <c r="V95" i="1"/>
  <c r="X95" i="1" s="1"/>
  <c r="Y95" i="1" s="1"/>
  <c r="T95" i="1"/>
  <c r="V107" i="1"/>
  <c r="X107" i="1" s="1"/>
  <c r="Y107" i="1" s="1"/>
  <c r="T107" i="1"/>
  <c r="V119" i="1"/>
  <c r="T119" i="1"/>
  <c r="V131" i="1"/>
  <c r="T131" i="1"/>
  <c r="V143" i="1"/>
  <c r="X143" i="1" s="1"/>
  <c r="Y143" i="1" s="1"/>
  <c r="T143" i="1"/>
  <c r="V155" i="1"/>
  <c r="X155" i="1" s="1"/>
  <c r="Y155" i="1" s="1"/>
  <c r="T155" i="1"/>
  <c r="V167" i="1"/>
  <c r="T167" i="1"/>
  <c r="V179" i="1"/>
  <c r="T179" i="1"/>
  <c r="V191" i="1"/>
  <c r="X191" i="1" s="1"/>
  <c r="Y191" i="1" s="1"/>
  <c r="T191" i="1"/>
  <c r="V203" i="1"/>
  <c r="X203" i="1" s="1"/>
  <c r="Y203" i="1" s="1"/>
  <c r="T203" i="1"/>
  <c r="V215" i="1"/>
  <c r="T215" i="1"/>
  <c r="V227" i="1"/>
  <c r="T227" i="1"/>
  <c r="V239" i="1"/>
  <c r="X239" i="1" s="1"/>
  <c r="Y239" i="1" s="1"/>
  <c r="T239" i="1"/>
  <c r="V251" i="1"/>
  <c r="X251" i="1" s="1"/>
  <c r="Y251" i="1" s="1"/>
  <c r="T251" i="1"/>
  <c r="V263" i="1"/>
  <c r="T263" i="1"/>
  <c r="V275" i="1"/>
  <c r="T275" i="1"/>
  <c r="V287" i="1"/>
  <c r="X287" i="1" s="1"/>
  <c r="Y287" i="1" s="1"/>
  <c r="T287" i="1"/>
  <c r="V299" i="1"/>
  <c r="X299" i="1" s="1"/>
  <c r="Y299" i="1" s="1"/>
  <c r="T299" i="1"/>
  <c r="V311" i="1"/>
  <c r="T311" i="1"/>
  <c r="V323" i="1"/>
  <c r="T323" i="1"/>
  <c r="V335" i="1"/>
  <c r="X335" i="1" s="1"/>
  <c r="Y335" i="1" s="1"/>
  <c r="T335" i="1"/>
  <c r="V347" i="1"/>
  <c r="X347" i="1" s="1"/>
  <c r="Y347" i="1" s="1"/>
  <c r="T347" i="1"/>
  <c r="V359" i="1"/>
  <c r="T359" i="1"/>
  <c r="V371" i="1"/>
  <c r="T371" i="1"/>
  <c r="V383" i="1"/>
  <c r="X383" i="1" s="1"/>
  <c r="Y383" i="1" s="1"/>
  <c r="T383" i="1"/>
  <c r="V395" i="1"/>
  <c r="X395" i="1" s="1"/>
  <c r="Y395" i="1" s="1"/>
  <c r="T395" i="1"/>
  <c r="V407" i="1"/>
  <c r="T407" i="1"/>
  <c r="V419" i="1"/>
  <c r="T419" i="1"/>
  <c r="V431" i="1"/>
  <c r="X431" i="1" s="1"/>
  <c r="Y431" i="1" s="1"/>
  <c r="T431" i="1"/>
  <c r="V443" i="1"/>
  <c r="X443" i="1" s="1"/>
  <c r="Y443" i="1" s="1"/>
  <c r="T443" i="1"/>
  <c r="V455" i="1"/>
  <c r="T455" i="1"/>
  <c r="V467" i="1"/>
  <c r="T467" i="1"/>
  <c r="V479" i="1"/>
  <c r="X479" i="1" s="1"/>
  <c r="Y479" i="1" s="1"/>
  <c r="T479" i="1"/>
  <c r="V491" i="1"/>
  <c r="X491" i="1" s="1"/>
  <c r="Y491" i="1" s="1"/>
  <c r="T491" i="1"/>
  <c r="V503" i="1"/>
  <c r="T503" i="1"/>
  <c r="V515" i="1"/>
  <c r="T515" i="1"/>
  <c r="V527" i="1"/>
  <c r="X527" i="1" s="1"/>
  <c r="Y527" i="1" s="1"/>
  <c r="T527" i="1"/>
  <c r="V539" i="1"/>
  <c r="X539" i="1" s="1"/>
  <c r="Y539" i="1" s="1"/>
  <c r="T539" i="1"/>
  <c r="V551" i="1"/>
  <c r="T551" i="1"/>
  <c r="V563" i="1"/>
  <c r="T563" i="1"/>
  <c r="V575" i="1"/>
  <c r="X575" i="1" s="1"/>
  <c r="Y575" i="1" s="1"/>
  <c r="T575" i="1"/>
  <c r="V587" i="1"/>
  <c r="X587" i="1" s="1"/>
  <c r="Y587" i="1" s="1"/>
  <c r="T587" i="1"/>
  <c r="V16" i="1"/>
  <c r="V20" i="1"/>
  <c r="V24" i="1"/>
  <c r="V28" i="1"/>
  <c r="X28" i="1" s="1"/>
  <c r="Y28" i="1" s="1"/>
  <c r="V36" i="1"/>
  <c r="V40" i="1"/>
  <c r="X40" i="1" s="1"/>
  <c r="Y40" i="1" s="1"/>
  <c r="V44" i="1"/>
  <c r="X44" i="1" s="1"/>
  <c r="Y44" i="1" s="1"/>
  <c r="V48" i="1"/>
  <c r="V52" i="1"/>
  <c r="V60" i="1"/>
  <c r="V64" i="1"/>
  <c r="V72" i="1"/>
  <c r="X72" i="1" s="1"/>
  <c r="Y72" i="1" s="1"/>
  <c r="V76" i="1"/>
  <c r="X76" i="1" s="1"/>
  <c r="Y76" i="1" s="1"/>
  <c r="V84" i="1"/>
  <c r="V88" i="1"/>
  <c r="X88" i="1" s="1"/>
  <c r="Y88" i="1" s="1"/>
  <c r="V92" i="1"/>
  <c r="V96" i="1"/>
  <c r="V100" i="1"/>
  <c r="V108" i="1"/>
  <c r="V112" i="1"/>
  <c r="V120" i="1"/>
  <c r="X120" i="1" s="1"/>
  <c r="Y120" i="1" s="1"/>
  <c r="V124" i="1"/>
  <c r="V132" i="1"/>
  <c r="V136" i="1"/>
  <c r="V140" i="1"/>
  <c r="X140" i="1" s="1"/>
  <c r="Y140" i="1" s="1"/>
  <c r="V144" i="1"/>
  <c r="V148" i="1"/>
  <c r="V152" i="1"/>
  <c r="V156" i="1"/>
  <c r="X156" i="1" s="1"/>
  <c r="Y156" i="1" s="1"/>
  <c r="V160" i="1"/>
  <c r="V164" i="1"/>
  <c r="V168" i="1"/>
  <c r="V172" i="1"/>
  <c r="X172" i="1" s="1"/>
  <c r="Y172" i="1" s="1"/>
  <c r="V180" i="1"/>
  <c r="V184" i="1"/>
  <c r="V188" i="1"/>
  <c r="V192" i="1"/>
  <c r="X192" i="1" s="1"/>
  <c r="Y192" i="1" s="1"/>
  <c r="V196" i="1"/>
  <c r="V200" i="1"/>
  <c r="V204" i="1"/>
  <c r="X204" i="1" s="1"/>
  <c r="Y204" i="1" s="1"/>
  <c r="V208" i="1"/>
  <c r="V212" i="1"/>
  <c r="X212" i="1" s="1"/>
  <c r="Y212" i="1" s="1"/>
  <c r="V216" i="1"/>
  <c r="V220" i="1"/>
  <c r="V228" i="1"/>
  <c r="V232" i="1"/>
  <c r="V236" i="1"/>
  <c r="V240" i="1"/>
  <c r="X240" i="1" s="1"/>
  <c r="Y240" i="1" s="1"/>
  <c r="V244" i="1"/>
  <c r="V252" i="1"/>
  <c r="X252" i="1" s="1"/>
  <c r="Y252" i="1" s="1"/>
  <c r="V256" i="1"/>
  <c r="X256" i="1" s="1"/>
  <c r="Y256" i="1" s="1"/>
  <c r="V260" i="1"/>
  <c r="V264" i="1"/>
  <c r="V268" i="1"/>
  <c r="X268" i="1" s="1"/>
  <c r="Y268" i="1" s="1"/>
  <c r="V276" i="1"/>
  <c r="V280" i="1"/>
  <c r="V288" i="1"/>
  <c r="V292" i="1"/>
  <c r="V300" i="1"/>
  <c r="V304" i="1"/>
  <c r="V308" i="1"/>
  <c r="V312" i="1"/>
  <c r="V316" i="1"/>
  <c r="V324" i="1"/>
  <c r="V328" i="1"/>
  <c r="V332" i="1"/>
  <c r="V336" i="1"/>
  <c r="V340" i="1"/>
  <c r="V348" i="1"/>
  <c r="V352" i="1"/>
  <c r="V360" i="1"/>
  <c r="V364" i="1"/>
  <c r="V368" i="1"/>
  <c r="V372" i="1"/>
  <c r="X372" i="1" s="1"/>
  <c r="Y372" i="1" s="1"/>
  <c r="V376" i="1"/>
  <c r="V384" i="1"/>
  <c r="V388" i="1"/>
  <c r="V396" i="1"/>
  <c r="V400" i="1"/>
  <c r="V404" i="1"/>
  <c r="V408" i="1"/>
  <c r="V412" i="1"/>
  <c r="V416" i="1"/>
  <c r="V420" i="1"/>
  <c r="X420" i="1" s="1"/>
  <c r="Y420" i="1" s="1"/>
  <c r="V424" i="1"/>
  <c r="V428" i="1"/>
  <c r="V432" i="1"/>
  <c r="V436" i="1"/>
  <c r="V444" i="1"/>
  <c r="X444" i="1" s="1"/>
  <c r="Y444" i="1" s="1"/>
  <c r="V448" i="1"/>
  <c r="V452" i="1"/>
  <c r="V456" i="1"/>
  <c r="V460" i="1"/>
  <c r="V464" i="1"/>
  <c r="V468" i="1"/>
  <c r="V472" i="1"/>
  <c r="V480" i="1"/>
  <c r="V484" i="1"/>
  <c r="V488" i="1"/>
  <c r="V492" i="1"/>
  <c r="V496" i="1"/>
  <c r="V500" i="1"/>
  <c r="X500" i="1" s="1"/>
  <c r="Y500" i="1" s="1"/>
  <c r="V504" i="1"/>
  <c r="V508" i="1"/>
  <c r="V516" i="1"/>
  <c r="V520" i="1"/>
  <c r="V528" i="1"/>
  <c r="V532" i="1"/>
  <c r="V540" i="1"/>
  <c r="V544" i="1"/>
  <c r="X544" i="1" s="1"/>
  <c r="Y544" i="1" s="1"/>
  <c r="V548" i="1"/>
  <c r="V552" i="1"/>
  <c r="V556" i="1"/>
  <c r="V564" i="1"/>
  <c r="X564" i="1" s="1"/>
  <c r="Y564" i="1" s="1"/>
  <c r="V568" i="1"/>
  <c r="V576" i="1"/>
  <c r="V580" i="1"/>
  <c r="V588" i="1"/>
  <c r="V21" i="1"/>
  <c r="X21" i="1" s="1"/>
  <c r="Y21" i="1" s="1"/>
  <c r="V25" i="1"/>
  <c r="X25" i="1" s="1"/>
  <c r="Y25" i="1" s="1"/>
  <c r="V29" i="1"/>
  <c r="V37" i="1"/>
  <c r="V41" i="1"/>
  <c r="V45" i="1"/>
  <c r="V49" i="1"/>
  <c r="V57" i="1"/>
  <c r="V61" i="1"/>
  <c r="X61" i="1" s="1"/>
  <c r="Y61" i="1" s="1"/>
  <c r="V69" i="1"/>
  <c r="V73" i="1"/>
  <c r="X73" i="1" s="1"/>
  <c r="Y73" i="1" s="1"/>
  <c r="V77" i="1"/>
  <c r="V85" i="1"/>
  <c r="V89" i="1"/>
  <c r="V97" i="1"/>
  <c r="V109" i="1"/>
  <c r="V121" i="1"/>
  <c r="X121" i="1" s="1"/>
  <c r="Y121" i="1" s="1"/>
  <c r="V133" i="1"/>
  <c r="V141" i="1"/>
  <c r="V145" i="1"/>
  <c r="X145" i="1" s="1"/>
  <c r="Y145" i="1" s="1"/>
  <c r="V153" i="1"/>
  <c r="V157" i="1"/>
  <c r="V161" i="1"/>
  <c r="X161" i="1" s="1"/>
  <c r="Y161" i="1" s="1"/>
  <c r="V169" i="1"/>
  <c r="V173" i="1"/>
  <c r="V181" i="1"/>
  <c r="X181" i="1" s="1"/>
  <c r="Y181" i="1" s="1"/>
  <c r="V189" i="1"/>
  <c r="V193" i="1"/>
  <c r="X193" i="1" s="1"/>
  <c r="Y193" i="1" s="1"/>
  <c r="V197" i="1"/>
  <c r="V201" i="1"/>
  <c r="V205" i="1"/>
  <c r="V209" i="1"/>
  <c r="X209" i="1" s="1"/>
  <c r="Y209" i="1" s="1"/>
  <c r="V217" i="1"/>
  <c r="V229" i="1"/>
  <c r="V237" i="1"/>
  <c r="V241" i="1"/>
  <c r="X241" i="1" s="1"/>
  <c r="Y241" i="1" s="1"/>
  <c r="V253" i="1"/>
  <c r="X253" i="1" s="1"/>
  <c r="Y253" i="1" s="1"/>
  <c r="V261" i="1"/>
  <c r="V265" i="1"/>
  <c r="V277" i="1"/>
  <c r="X277" i="1" s="1"/>
  <c r="Y277" i="1" s="1"/>
  <c r="V281" i="1"/>
  <c r="V285" i="1"/>
  <c r="V289" i="1"/>
  <c r="X289" i="1" s="1"/>
  <c r="Y289" i="1" s="1"/>
  <c r="V297" i="1"/>
  <c r="V301" i="1"/>
  <c r="X301" i="1" s="1"/>
  <c r="Y301" i="1" s="1"/>
  <c r="V309" i="1"/>
  <c r="V313" i="1"/>
  <c r="V325" i="1"/>
  <c r="V337" i="1"/>
  <c r="V341" i="1"/>
  <c r="X341" i="1" s="1"/>
  <c r="Y341" i="1" s="1"/>
  <c r="V349" i="1"/>
  <c r="V361" i="1"/>
  <c r="X361" i="1" s="1"/>
  <c r="Y361" i="1" s="1"/>
  <c r="V365" i="1"/>
  <c r="V373" i="1"/>
  <c r="V385" i="1"/>
  <c r="V389" i="1"/>
  <c r="X389" i="1" s="1"/>
  <c r="Y389" i="1" s="1"/>
  <c r="V397" i="1"/>
  <c r="V405" i="1"/>
  <c r="V409" i="1"/>
  <c r="V413" i="1"/>
  <c r="V421" i="1"/>
  <c r="V433" i="1"/>
  <c r="X433" i="1" s="1"/>
  <c r="Y433" i="1" s="1"/>
  <c r="V445" i="1"/>
  <c r="X445" i="1" s="1"/>
  <c r="Y445" i="1" s="1"/>
  <c r="V453" i="1"/>
  <c r="X453" i="1" s="1"/>
  <c r="Y453" i="1" s="1"/>
  <c r="V457" i="1"/>
  <c r="V461" i="1"/>
  <c r="X461" i="1" s="1"/>
  <c r="Y461" i="1" s="1"/>
  <c r="V465" i="1"/>
  <c r="X465" i="1" s="1"/>
  <c r="Y465" i="1" s="1"/>
  <c r="V469" i="1"/>
  <c r="V473" i="1"/>
  <c r="V481" i="1"/>
  <c r="X481" i="1" s="1"/>
  <c r="Y481" i="1" s="1"/>
  <c r="V493" i="1"/>
  <c r="V497" i="1"/>
  <c r="V501" i="1"/>
  <c r="V505" i="1"/>
  <c r="V513" i="1"/>
  <c r="X513" i="1" s="1"/>
  <c r="Y513" i="1" s="1"/>
  <c r="V517" i="1"/>
  <c r="X517" i="1" s="1"/>
  <c r="Y517" i="1" s="1"/>
  <c r="V525" i="1"/>
  <c r="X525" i="1" s="1"/>
  <c r="Y525" i="1" s="1"/>
  <c r="V529" i="1"/>
  <c r="V541" i="1"/>
  <c r="V553" i="1"/>
  <c r="V565" i="1"/>
  <c r="V569" i="1"/>
  <c r="V573" i="1"/>
  <c r="X573" i="1" s="1"/>
  <c r="Y573" i="1" s="1"/>
  <c r="V577" i="1"/>
  <c r="V585" i="1"/>
  <c r="V589" i="1"/>
  <c r="V18" i="1"/>
  <c r="V26" i="1"/>
  <c r="V38" i="1"/>
  <c r="V42" i="1"/>
  <c r="V50" i="1"/>
  <c r="V62" i="1"/>
  <c r="V74" i="1"/>
  <c r="V78" i="1"/>
  <c r="X78" i="1" s="1"/>
  <c r="Y78" i="1" s="1"/>
  <c r="V86" i="1"/>
  <c r="V90" i="1"/>
  <c r="V98" i="1"/>
  <c r="V110" i="1"/>
  <c r="V122" i="1"/>
  <c r="X122" i="1" s="1"/>
  <c r="Y122" i="1" s="1"/>
  <c r="V134" i="1"/>
  <c r="V146" i="1"/>
  <c r="X146" i="1" s="1"/>
  <c r="Y146" i="1" s="1"/>
  <c r="V150" i="1"/>
  <c r="V158" i="1"/>
  <c r="V162" i="1"/>
  <c r="V170" i="1"/>
  <c r="V182" i="1"/>
  <c r="V194" i="1"/>
  <c r="X194" i="1" s="1"/>
  <c r="Y194" i="1" s="1"/>
  <c r="V206" i="1"/>
  <c r="V210" i="1"/>
  <c r="V218" i="1"/>
  <c r="X218" i="1" s="1"/>
  <c r="Y218" i="1" s="1"/>
  <c r="V222" i="1"/>
  <c r="X222" i="1" s="1"/>
  <c r="Y222" i="1" s="1"/>
  <c r="V230" i="1"/>
  <c r="V242" i="1"/>
  <c r="V254" i="1"/>
  <c r="V266" i="1"/>
  <c r="X266" i="1" s="1"/>
  <c r="Y266" i="1" s="1"/>
  <c r="V278" i="1"/>
  <c r="V290" i="1"/>
  <c r="V294" i="1"/>
  <c r="V302" i="1"/>
  <c r="V314" i="1"/>
  <c r="V326" i="1"/>
  <c r="V330" i="1"/>
  <c r="V338" i="1"/>
  <c r="V342" i="1"/>
  <c r="V350" i="1"/>
  <c r="V362" i="1"/>
  <c r="V366" i="1"/>
  <c r="V374" i="1"/>
  <c r="V386" i="1"/>
  <c r="V398" i="1"/>
  <c r="X398" i="1" s="1"/>
  <c r="Y398" i="1" s="1"/>
  <c r="V410" i="1"/>
  <c r="X410" i="1" s="1"/>
  <c r="Y410" i="1" s="1"/>
  <c r="V422" i="1"/>
  <c r="V430" i="1"/>
  <c r="X430" i="1" s="1"/>
  <c r="Y430" i="1" s="1"/>
  <c r="V434" i="1"/>
  <c r="V446" i="1"/>
  <c r="V450" i="1"/>
  <c r="V458" i="1"/>
  <c r="V462" i="1"/>
  <c r="V470" i="1"/>
  <c r="X470" i="1" s="1"/>
  <c r="Y470" i="1" s="1"/>
  <c r="V474" i="1"/>
  <c r="V482" i="1"/>
  <c r="V486" i="1"/>
  <c r="X486" i="1" s="1"/>
  <c r="Y486" i="1" s="1"/>
  <c r="V494" i="1"/>
  <c r="V498" i="1"/>
  <c r="V506" i="1"/>
  <c r="V518" i="1"/>
  <c r="V530" i="1"/>
  <c r="V542" i="1"/>
  <c r="X542" i="1" s="1"/>
  <c r="Y542" i="1" s="1"/>
  <c r="V554" i="1"/>
  <c r="V566" i="1"/>
  <c r="V574" i="1"/>
  <c r="X574" i="1" s="1"/>
  <c r="Y574" i="1" s="1"/>
  <c r="V578" i="1"/>
  <c r="V590" i="1"/>
  <c r="R15" i="1"/>
  <c r="X23" i="1"/>
  <c r="Y23" i="1" s="1"/>
  <c r="V27" i="1"/>
  <c r="X27" i="1" s="1"/>
  <c r="Y27" i="1" s="1"/>
  <c r="X35" i="1"/>
  <c r="Y35" i="1" s="1"/>
  <c r="V39" i="1"/>
  <c r="X47" i="1"/>
  <c r="Y47" i="1" s="1"/>
  <c r="V51" i="1"/>
  <c r="X51" i="1" s="1"/>
  <c r="Y51" i="1" s="1"/>
  <c r="X59" i="1"/>
  <c r="Y59" i="1" s="1"/>
  <c r="V63" i="1"/>
  <c r="X63" i="1" s="1"/>
  <c r="Y63" i="1" s="1"/>
  <c r="X71" i="1"/>
  <c r="Y71" i="1" s="1"/>
  <c r="V75" i="1"/>
  <c r="X75" i="1" s="1"/>
  <c r="Y75" i="1" s="1"/>
  <c r="X83" i="1"/>
  <c r="Y83" i="1" s="1"/>
  <c r="V87" i="1"/>
  <c r="V91" i="1"/>
  <c r="X91" i="1" s="1"/>
  <c r="Y91" i="1" s="1"/>
  <c r="V99" i="1"/>
  <c r="X99" i="1" s="1"/>
  <c r="Y99" i="1" s="1"/>
  <c r="V103" i="1"/>
  <c r="V111" i="1"/>
  <c r="X111" i="1" s="1"/>
  <c r="Y111" i="1" s="1"/>
  <c r="X119" i="1"/>
  <c r="Y119" i="1" s="1"/>
  <c r="V123" i="1"/>
  <c r="X123" i="1" s="1"/>
  <c r="Y123" i="1" s="1"/>
  <c r="X131" i="1"/>
  <c r="Y131" i="1" s="1"/>
  <c r="V135" i="1"/>
  <c r="V139" i="1"/>
  <c r="X139" i="1" s="1"/>
  <c r="Y139" i="1" s="1"/>
  <c r="V147" i="1"/>
  <c r="V151" i="1"/>
  <c r="X151" i="1" s="1"/>
  <c r="Y151" i="1" s="1"/>
  <c r="V159" i="1"/>
  <c r="V163" i="1"/>
  <c r="X163" i="1" s="1"/>
  <c r="Y163" i="1" s="1"/>
  <c r="X167" i="1"/>
  <c r="Y167" i="1" s="1"/>
  <c r="V171" i="1"/>
  <c r="X171" i="1" s="1"/>
  <c r="Y171" i="1" s="1"/>
  <c r="X179" i="1"/>
  <c r="Y179" i="1" s="1"/>
  <c r="V183" i="1"/>
  <c r="V187" i="1"/>
  <c r="X187" i="1" s="1"/>
  <c r="Y187" i="1" s="1"/>
  <c r="V195" i="1"/>
  <c r="X195" i="1" s="1"/>
  <c r="Y195" i="1" s="1"/>
  <c r="V207" i="1"/>
  <c r="V211" i="1"/>
  <c r="X215" i="1"/>
  <c r="Y215" i="1" s="1"/>
  <c r="V219" i="1"/>
  <c r="V223" i="1"/>
  <c r="X227" i="1"/>
  <c r="Y227" i="1" s="1"/>
  <c r="V231" i="1"/>
  <c r="V243" i="1"/>
  <c r="V255" i="1"/>
  <c r="X263" i="1"/>
  <c r="Y263" i="1" s="1"/>
  <c r="V267" i="1"/>
  <c r="X275" i="1"/>
  <c r="Y275" i="1" s="1"/>
  <c r="V279" i="1"/>
  <c r="X279" i="1" s="1"/>
  <c r="Y279" i="1" s="1"/>
  <c r="V291" i="1"/>
  <c r="V303" i="1"/>
  <c r="X311" i="1"/>
  <c r="Y311" i="1" s="1"/>
  <c r="V315" i="1"/>
  <c r="X315" i="1" s="1"/>
  <c r="Y315" i="1" s="1"/>
  <c r="X323" i="1"/>
  <c r="Y323" i="1" s="1"/>
  <c r="V327" i="1"/>
  <c r="V331" i="1"/>
  <c r="X331" i="1" s="1"/>
  <c r="Y331" i="1" s="1"/>
  <c r="V339" i="1"/>
  <c r="V351" i="1"/>
  <c r="X359" i="1"/>
  <c r="Y359" i="1" s="1"/>
  <c r="V363" i="1"/>
  <c r="X363" i="1" s="1"/>
  <c r="Y363" i="1" s="1"/>
  <c r="V367" i="1"/>
  <c r="X371" i="1"/>
  <c r="Y371" i="1" s="1"/>
  <c r="V375" i="1"/>
  <c r="V387" i="1"/>
  <c r="V399" i="1"/>
  <c r="X407" i="1"/>
  <c r="Y407" i="1" s="1"/>
  <c r="V411" i="1"/>
  <c r="X411" i="1" s="1"/>
  <c r="Y411" i="1" s="1"/>
  <c r="V415" i="1"/>
  <c r="X419" i="1"/>
  <c r="Y419" i="1" s="1"/>
  <c r="V423" i="1"/>
  <c r="V427" i="1"/>
  <c r="V435" i="1"/>
  <c r="V447" i="1"/>
  <c r="V451" i="1"/>
  <c r="X455" i="1"/>
  <c r="Y455" i="1" s="1"/>
  <c r="V459" i="1"/>
  <c r="V463" i="1"/>
  <c r="X467" i="1"/>
  <c r="Y467" i="1" s="1"/>
  <c r="V471" i="1"/>
  <c r="V483" i="1"/>
  <c r="V487" i="1"/>
  <c r="V495" i="1"/>
  <c r="V499" i="1"/>
  <c r="X503" i="1"/>
  <c r="Y503" i="1" s="1"/>
  <c r="V507" i="1"/>
  <c r="X515" i="1"/>
  <c r="Y515" i="1" s="1"/>
  <c r="V519" i="1"/>
  <c r="V531" i="1"/>
  <c r="V543" i="1"/>
  <c r="V547" i="1"/>
  <c r="X551" i="1"/>
  <c r="Y551" i="1" s="1"/>
  <c r="V555" i="1"/>
  <c r="X563" i="1"/>
  <c r="Y563" i="1" s="1"/>
  <c r="V567" i="1"/>
  <c r="V579" i="1"/>
  <c r="X579" i="1" s="1"/>
  <c r="Y579" i="1" s="1"/>
  <c r="K43" i="3"/>
  <c r="K44" i="3" s="1"/>
  <c r="E43" i="3"/>
  <c r="E44" i="3" s="1"/>
  <c r="M50" i="3"/>
  <c r="D65" i="3" s="1"/>
  <c r="D80" i="3" s="1"/>
  <c r="H50" i="3"/>
  <c r="H43" i="3"/>
  <c r="H44" i="3" s="1"/>
  <c r="F43" i="3"/>
  <c r="F44" i="3" s="1"/>
  <c r="D43" i="3"/>
  <c r="D44" i="3" s="1"/>
  <c r="L43" i="3"/>
  <c r="L44" i="3" s="1"/>
  <c r="M43" i="3"/>
  <c r="M44" i="3" s="1"/>
  <c r="G43" i="3"/>
  <c r="G44" i="3" s="1"/>
  <c r="I43" i="3"/>
  <c r="I44" i="3" s="1"/>
  <c r="B43" i="3"/>
  <c r="B44" i="3" s="1"/>
  <c r="J43" i="3"/>
  <c r="J44" i="3" s="1"/>
  <c r="C43" i="3"/>
  <c r="C44" i="3" s="1"/>
  <c r="V15" i="1"/>
  <c r="D48" i="3"/>
  <c r="B56" i="3" s="1"/>
  <c r="B71" i="3" s="1"/>
  <c r="F48" i="3"/>
  <c r="B58" i="3" s="1"/>
  <c r="B73" i="3" s="1"/>
  <c r="B49" i="3"/>
  <c r="C54" i="3" s="1"/>
  <c r="C69" i="3" s="1"/>
  <c r="J49" i="3"/>
  <c r="C62" i="3" s="1"/>
  <c r="C77" i="3" s="1"/>
  <c r="F50" i="3"/>
  <c r="D58" i="3" s="1"/>
  <c r="D73" i="3" s="1"/>
  <c r="G48" i="3"/>
  <c r="B59" i="3" s="1"/>
  <c r="B74" i="3" s="1"/>
  <c r="C49" i="3"/>
  <c r="C55" i="3" s="1"/>
  <c r="C70" i="3" s="1"/>
  <c r="K49" i="3"/>
  <c r="C63" i="3" s="1"/>
  <c r="C78" i="3" s="1"/>
  <c r="G50" i="3"/>
  <c r="D59" i="3" s="1"/>
  <c r="D74" i="3" s="1"/>
  <c r="L50" i="3"/>
  <c r="D64" i="3" s="1"/>
  <c r="D79" i="3" s="1"/>
  <c r="H48" i="3"/>
  <c r="B60" i="3" s="1"/>
  <c r="B75" i="3" s="1"/>
  <c r="D49" i="3"/>
  <c r="C56" i="3" s="1"/>
  <c r="C71" i="3" s="1"/>
  <c r="L49" i="3"/>
  <c r="C64" i="3" s="1"/>
  <c r="C79" i="3" s="1"/>
  <c r="D60" i="3"/>
  <c r="D75" i="3" s="1"/>
  <c r="L48" i="3"/>
  <c r="B64" i="3" s="1"/>
  <c r="B79" i="3" s="1"/>
  <c r="I48" i="3"/>
  <c r="B61" i="3" s="1"/>
  <c r="B76" i="3" s="1"/>
  <c r="E49" i="3"/>
  <c r="C57" i="3" s="1"/>
  <c r="C72" i="3" s="1"/>
  <c r="M49" i="3"/>
  <c r="C65" i="3" s="1"/>
  <c r="C80" i="3" s="1"/>
  <c r="I50" i="3"/>
  <c r="D61" i="3" s="1"/>
  <c r="D76" i="3" s="1"/>
  <c r="D50" i="3"/>
  <c r="D56" i="3" s="1"/>
  <c r="D71" i="3" s="1"/>
  <c r="B48" i="3"/>
  <c r="B54" i="3" s="1"/>
  <c r="B69" i="3" s="1"/>
  <c r="J48" i="3"/>
  <c r="B62" i="3" s="1"/>
  <c r="B77" i="3" s="1"/>
  <c r="F49" i="3"/>
  <c r="C58" i="3" s="1"/>
  <c r="C73" i="3" s="1"/>
  <c r="B50" i="3"/>
  <c r="D54" i="3" s="1"/>
  <c r="D69" i="3" s="1"/>
  <c r="J50" i="3"/>
  <c r="D62" i="3" s="1"/>
  <c r="D77" i="3" s="1"/>
  <c r="C48" i="3"/>
  <c r="B55" i="3" s="1"/>
  <c r="B70" i="3" s="1"/>
  <c r="K48" i="3"/>
  <c r="B63" i="3" s="1"/>
  <c r="B78" i="3" s="1"/>
  <c r="G49" i="3"/>
  <c r="C59" i="3" s="1"/>
  <c r="C74" i="3" s="1"/>
  <c r="C50" i="3"/>
  <c r="D55" i="3" s="1"/>
  <c r="D70" i="3" s="1"/>
  <c r="K50" i="3"/>
  <c r="D63" i="3" s="1"/>
  <c r="D78" i="3" s="1"/>
  <c r="H49" i="3"/>
  <c r="C60" i="3" s="1"/>
  <c r="C75" i="3" s="1"/>
  <c r="E48" i="3"/>
  <c r="B57" i="3" s="1"/>
  <c r="B72" i="3" s="1"/>
  <c r="M48" i="3"/>
  <c r="B65" i="3" s="1"/>
  <c r="B80" i="3" s="1"/>
  <c r="I49" i="3"/>
  <c r="C61" i="3" s="1"/>
  <c r="C76" i="3" s="1"/>
  <c r="E50" i="3"/>
  <c r="D57" i="3" s="1"/>
  <c r="D72" i="3" s="1"/>
  <c r="X303" i="1" l="1"/>
  <c r="Y303" i="1" s="1"/>
  <c r="X566" i="1"/>
  <c r="Y566" i="1" s="1"/>
  <c r="X330" i="1"/>
  <c r="Y330" i="1" s="1"/>
  <c r="X42" i="1"/>
  <c r="Y42" i="1" s="1"/>
  <c r="X589" i="1"/>
  <c r="Y589" i="1" s="1"/>
  <c r="X569" i="1"/>
  <c r="Y569" i="1" s="1"/>
  <c r="X529" i="1"/>
  <c r="Y529" i="1" s="1"/>
  <c r="X505" i="1"/>
  <c r="Y505" i="1" s="1"/>
  <c r="X405" i="1"/>
  <c r="Y405" i="1" s="1"/>
  <c r="X373" i="1"/>
  <c r="Y373" i="1" s="1"/>
  <c r="X309" i="1"/>
  <c r="Y309" i="1" s="1"/>
  <c r="X285" i="1"/>
  <c r="Y285" i="1" s="1"/>
  <c r="X261" i="1"/>
  <c r="Y261" i="1" s="1"/>
  <c r="X229" i="1"/>
  <c r="Y229" i="1" s="1"/>
  <c r="X201" i="1"/>
  <c r="Y201" i="1" s="1"/>
  <c r="X157" i="1"/>
  <c r="Y157" i="1" s="1"/>
  <c r="X133" i="1"/>
  <c r="Y133" i="1" s="1"/>
  <c r="X89" i="1"/>
  <c r="Y89" i="1" s="1"/>
  <c r="X69" i="1"/>
  <c r="Y69" i="1" s="1"/>
  <c r="X45" i="1"/>
  <c r="Y45" i="1" s="1"/>
  <c r="X576" i="1"/>
  <c r="Y576" i="1" s="1"/>
  <c r="X552" i="1"/>
  <c r="Y552" i="1" s="1"/>
  <c r="X532" i="1"/>
  <c r="Y532" i="1" s="1"/>
  <c r="X508" i="1"/>
  <c r="Y508" i="1" s="1"/>
  <c r="X492" i="1"/>
  <c r="Y492" i="1" s="1"/>
  <c r="X472" i="1"/>
  <c r="Y472" i="1" s="1"/>
  <c r="X456" i="1"/>
  <c r="Y456" i="1" s="1"/>
  <c r="X436" i="1"/>
  <c r="Y436" i="1" s="1"/>
  <c r="X404" i="1"/>
  <c r="Y404" i="1" s="1"/>
  <c r="X384" i="1"/>
  <c r="Y384" i="1" s="1"/>
  <c r="X364" i="1"/>
  <c r="Y364" i="1" s="1"/>
  <c r="X340" i="1"/>
  <c r="Y340" i="1" s="1"/>
  <c r="X324" i="1"/>
  <c r="Y324" i="1" s="1"/>
  <c r="X304" i="1"/>
  <c r="Y304" i="1" s="1"/>
  <c r="X280" i="1"/>
  <c r="Y280" i="1" s="1"/>
  <c r="X260" i="1"/>
  <c r="Y260" i="1" s="1"/>
  <c r="X220" i="1"/>
  <c r="Y220" i="1" s="1"/>
  <c r="X188" i="1"/>
  <c r="Y188" i="1" s="1"/>
  <c r="X168" i="1"/>
  <c r="Y168" i="1" s="1"/>
  <c r="X152" i="1"/>
  <c r="Y152" i="1" s="1"/>
  <c r="X136" i="1"/>
  <c r="Y136" i="1" s="1"/>
  <c r="X112" i="1"/>
  <c r="Y112" i="1" s="1"/>
  <c r="X92" i="1"/>
  <c r="Y92" i="1" s="1"/>
  <c r="X48" i="1"/>
  <c r="Y48" i="1" s="1"/>
  <c r="X110" i="1"/>
  <c r="Y110" i="1" s="1"/>
  <c r="X567" i="1"/>
  <c r="Y567" i="1" s="1"/>
  <c r="X387" i="1"/>
  <c r="Y387" i="1" s="1"/>
  <c r="X339" i="1"/>
  <c r="Y339" i="1" s="1"/>
  <c r="X223" i="1"/>
  <c r="Y223" i="1" s="1"/>
  <c r="X207" i="1"/>
  <c r="Y207" i="1" s="1"/>
  <c r="X590" i="1"/>
  <c r="Y590" i="1" s="1"/>
  <c r="X554" i="1"/>
  <c r="Y554" i="1" s="1"/>
  <c r="X506" i="1"/>
  <c r="Y506" i="1" s="1"/>
  <c r="X482" i="1"/>
  <c r="Y482" i="1" s="1"/>
  <c r="X458" i="1"/>
  <c r="Y458" i="1" s="1"/>
  <c r="X386" i="1"/>
  <c r="Y386" i="1" s="1"/>
  <c r="X350" i="1"/>
  <c r="Y350" i="1" s="1"/>
  <c r="X326" i="1"/>
  <c r="Y326" i="1" s="1"/>
  <c r="X290" i="1"/>
  <c r="Y290" i="1" s="1"/>
  <c r="X242" i="1"/>
  <c r="Y242" i="1" s="1"/>
  <c r="X210" i="1"/>
  <c r="Y210" i="1" s="1"/>
  <c r="X170" i="1"/>
  <c r="Y170" i="1" s="1"/>
  <c r="X98" i="1"/>
  <c r="Y98" i="1" s="1"/>
  <c r="X74" i="1"/>
  <c r="Y74" i="1" s="1"/>
  <c r="X38" i="1"/>
  <c r="Y38" i="1" s="1"/>
  <c r="X585" i="1"/>
  <c r="Y585" i="1" s="1"/>
  <c r="X565" i="1"/>
  <c r="Y565" i="1" s="1"/>
  <c r="X501" i="1"/>
  <c r="Y501" i="1" s="1"/>
  <c r="X473" i="1"/>
  <c r="Y473" i="1" s="1"/>
  <c r="X457" i="1"/>
  <c r="Y457" i="1" s="1"/>
  <c r="X421" i="1"/>
  <c r="Y421" i="1" s="1"/>
  <c r="X397" i="1"/>
  <c r="Y397" i="1" s="1"/>
  <c r="X365" i="1"/>
  <c r="Y365" i="1" s="1"/>
  <c r="X337" i="1"/>
  <c r="Y337" i="1" s="1"/>
  <c r="X281" i="1"/>
  <c r="Y281" i="1" s="1"/>
  <c r="X217" i="1"/>
  <c r="Y217" i="1" s="1"/>
  <c r="X197" i="1"/>
  <c r="Y197" i="1" s="1"/>
  <c r="X173" i="1"/>
  <c r="Y173" i="1" s="1"/>
  <c r="X153" i="1"/>
  <c r="Y153" i="1" s="1"/>
  <c r="X85" i="1"/>
  <c r="Y85" i="1" s="1"/>
  <c r="X41" i="1"/>
  <c r="Y41" i="1" s="1"/>
  <c r="X568" i="1"/>
  <c r="Y568" i="1" s="1"/>
  <c r="X548" i="1"/>
  <c r="Y548" i="1" s="1"/>
  <c r="X528" i="1"/>
  <c r="Y528" i="1" s="1"/>
  <c r="X504" i="1"/>
  <c r="Y504" i="1" s="1"/>
  <c r="X488" i="1"/>
  <c r="Y488" i="1" s="1"/>
  <c r="X468" i="1"/>
  <c r="Y468" i="1" s="1"/>
  <c r="X452" i="1"/>
  <c r="Y452" i="1" s="1"/>
  <c r="X432" i="1"/>
  <c r="Y432" i="1" s="1"/>
  <c r="X416" i="1"/>
  <c r="Y416" i="1" s="1"/>
  <c r="X400" i="1"/>
  <c r="Y400" i="1" s="1"/>
  <c r="X376" i="1"/>
  <c r="Y376" i="1" s="1"/>
  <c r="X360" i="1"/>
  <c r="Y360" i="1" s="1"/>
  <c r="X336" i="1"/>
  <c r="Y336" i="1" s="1"/>
  <c r="X316" i="1"/>
  <c r="Y316" i="1" s="1"/>
  <c r="X300" i="1"/>
  <c r="Y300" i="1" s="1"/>
  <c r="X276" i="1"/>
  <c r="Y276" i="1" s="1"/>
  <c r="X236" i="1"/>
  <c r="Y236" i="1" s="1"/>
  <c r="X216" i="1"/>
  <c r="Y216" i="1" s="1"/>
  <c r="X200" i="1"/>
  <c r="Y200" i="1" s="1"/>
  <c r="X184" i="1"/>
  <c r="Y184" i="1" s="1"/>
  <c r="X164" i="1"/>
  <c r="Y164" i="1" s="1"/>
  <c r="X148" i="1"/>
  <c r="Y148" i="1" s="1"/>
  <c r="X132" i="1"/>
  <c r="Y132" i="1" s="1"/>
  <c r="X108" i="1"/>
  <c r="Y108" i="1" s="1"/>
  <c r="X64" i="1"/>
  <c r="Y64" i="1" s="1"/>
  <c r="X24" i="1"/>
  <c r="Y24" i="1" s="1"/>
  <c r="X518" i="1"/>
  <c r="Y518" i="1" s="1"/>
  <c r="X362" i="1"/>
  <c r="Y362" i="1" s="1"/>
  <c r="X254" i="1"/>
  <c r="Y254" i="1" s="1"/>
  <c r="X487" i="1"/>
  <c r="Y487" i="1" s="1"/>
  <c r="X367" i="1"/>
  <c r="Y367" i="1" s="1"/>
  <c r="X15" i="1"/>
  <c r="Y15" i="1" s="1"/>
  <c r="X543" i="1"/>
  <c r="Y543" i="1" s="1"/>
  <c r="X519" i="1"/>
  <c r="Y519" i="1" s="1"/>
  <c r="X499" i="1"/>
  <c r="Y499" i="1" s="1"/>
  <c r="X483" i="1"/>
  <c r="Y483" i="1" s="1"/>
  <c r="X463" i="1"/>
  <c r="Y463" i="1" s="1"/>
  <c r="X447" i="1"/>
  <c r="Y447" i="1" s="1"/>
  <c r="X427" i="1"/>
  <c r="Y427" i="1" s="1"/>
  <c r="X291" i="1"/>
  <c r="Y291" i="1" s="1"/>
  <c r="X267" i="1"/>
  <c r="Y267" i="1" s="1"/>
  <c r="X243" i="1"/>
  <c r="Y243" i="1" s="1"/>
  <c r="X183" i="1"/>
  <c r="Y183" i="1" s="1"/>
  <c r="X462" i="1"/>
  <c r="Y462" i="1" s="1"/>
  <c r="X182" i="1"/>
  <c r="Y182" i="1" s="1"/>
  <c r="X415" i="1"/>
  <c r="Y415" i="1" s="1"/>
  <c r="X87" i="1"/>
  <c r="Y87" i="1" s="1"/>
  <c r="X219" i="1"/>
  <c r="Y219" i="1" s="1"/>
  <c r="X474" i="1"/>
  <c r="Y474" i="1" s="1"/>
  <c r="X422" i="1"/>
  <c r="Y422" i="1" s="1"/>
  <c r="X342" i="1"/>
  <c r="Y342" i="1" s="1"/>
  <c r="X314" i="1"/>
  <c r="Y314" i="1" s="1"/>
  <c r="X278" i="1"/>
  <c r="Y278" i="1" s="1"/>
  <c r="X230" i="1"/>
  <c r="Y230" i="1" s="1"/>
  <c r="X206" i="1"/>
  <c r="Y206" i="1" s="1"/>
  <c r="X162" i="1"/>
  <c r="Y162" i="1" s="1"/>
  <c r="X134" i="1"/>
  <c r="Y134" i="1" s="1"/>
  <c r="X62" i="1"/>
  <c r="Y62" i="1" s="1"/>
  <c r="X26" i="1"/>
  <c r="Y26" i="1" s="1"/>
  <c r="X577" i="1"/>
  <c r="Y577" i="1" s="1"/>
  <c r="X553" i="1"/>
  <c r="Y553" i="1" s="1"/>
  <c r="X497" i="1"/>
  <c r="Y497" i="1" s="1"/>
  <c r="X469" i="1"/>
  <c r="Y469" i="1" s="1"/>
  <c r="X413" i="1"/>
  <c r="Y413" i="1" s="1"/>
  <c r="X325" i="1"/>
  <c r="Y325" i="1" s="1"/>
  <c r="X297" i="1"/>
  <c r="Y297" i="1" s="1"/>
  <c r="X169" i="1"/>
  <c r="Y169" i="1" s="1"/>
  <c r="X109" i="1"/>
  <c r="Y109" i="1" s="1"/>
  <c r="X77" i="1"/>
  <c r="Y77" i="1" s="1"/>
  <c r="X57" i="1"/>
  <c r="Y57" i="1" s="1"/>
  <c r="X37" i="1"/>
  <c r="Y37" i="1" s="1"/>
  <c r="X588" i="1"/>
  <c r="Y588" i="1" s="1"/>
  <c r="X520" i="1"/>
  <c r="Y520" i="1" s="1"/>
  <c r="X484" i="1"/>
  <c r="Y484" i="1" s="1"/>
  <c r="X464" i="1"/>
  <c r="Y464" i="1" s="1"/>
  <c r="X448" i="1"/>
  <c r="Y448" i="1" s="1"/>
  <c r="X428" i="1"/>
  <c r="Y428" i="1" s="1"/>
  <c r="X412" i="1"/>
  <c r="Y412" i="1" s="1"/>
  <c r="X396" i="1"/>
  <c r="Y396" i="1" s="1"/>
  <c r="X352" i="1"/>
  <c r="Y352" i="1" s="1"/>
  <c r="X332" i="1"/>
  <c r="Y332" i="1" s="1"/>
  <c r="X312" i="1"/>
  <c r="Y312" i="1" s="1"/>
  <c r="X292" i="1"/>
  <c r="Y292" i="1" s="1"/>
  <c r="X232" i="1"/>
  <c r="Y232" i="1" s="1"/>
  <c r="X196" i="1"/>
  <c r="Y196" i="1" s="1"/>
  <c r="X180" i="1"/>
  <c r="Y180" i="1" s="1"/>
  <c r="X160" i="1"/>
  <c r="Y160" i="1" s="1"/>
  <c r="X144" i="1"/>
  <c r="Y144" i="1" s="1"/>
  <c r="X124" i="1"/>
  <c r="Y124" i="1" s="1"/>
  <c r="X100" i="1"/>
  <c r="Y100" i="1" s="1"/>
  <c r="X84" i="1"/>
  <c r="Y84" i="1" s="1"/>
  <c r="X60" i="1"/>
  <c r="Y60" i="1" s="1"/>
  <c r="X20" i="1"/>
  <c r="Y20" i="1" s="1"/>
  <c r="X211" i="1"/>
  <c r="Y211" i="1" s="1"/>
  <c r="X294" i="1"/>
  <c r="Y294" i="1" s="1"/>
  <c r="X451" i="1"/>
  <c r="Y451" i="1" s="1"/>
  <c r="X103" i="1"/>
  <c r="Y103" i="1" s="1"/>
  <c r="X159" i="1"/>
  <c r="Y159" i="1" s="1"/>
  <c r="X578" i="1"/>
  <c r="Y578" i="1" s="1"/>
  <c r="X498" i="1"/>
  <c r="Y498" i="1" s="1"/>
  <c r="X450" i="1"/>
  <c r="Y450" i="1" s="1"/>
  <c r="X374" i="1"/>
  <c r="Y374" i="1" s="1"/>
  <c r="X90" i="1"/>
  <c r="Y90" i="1" s="1"/>
  <c r="X555" i="1"/>
  <c r="Y555" i="1" s="1"/>
  <c r="X495" i="1"/>
  <c r="Y495" i="1" s="1"/>
  <c r="X459" i="1"/>
  <c r="Y459" i="1" s="1"/>
  <c r="X423" i="1"/>
  <c r="Y423" i="1" s="1"/>
  <c r="X375" i="1"/>
  <c r="Y375" i="1" s="1"/>
  <c r="X327" i="1"/>
  <c r="Y327" i="1" s="1"/>
  <c r="X434" i="1"/>
  <c r="Y434" i="1" s="1"/>
  <c r="X150" i="1"/>
  <c r="Y150" i="1" s="1"/>
  <c r="X530" i="1"/>
  <c r="Y530" i="1" s="1"/>
  <c r="X494" i="1"/>
  <c r="Y494" i="1" s="1"/>
  <c r="X446" i="1"/>
  <c r="Y446" i="1" s="1"/>
  <c r="X366" i="1"/>
  <c r="Y366" i="1" s="1"/>
  <c r="X338" i="1"/>
  <c r="Y338" i="1" s="1"/>
  <c r="X302" i="1"/>
  <c r="Y302" i="1" s="1"/>
  <c r="X158" i="1"/>
  <c r="Y158" i="1" s="1"/>
  <c r="X86" i="1"/>
  <c r="Y86" i="1" s="1"/>
  <c r="X50" i="1"/>
  <c r="Y50" i="1" s="1"/>
  <c r="X18" i="1"/>
  <c r="Y18" i="1" s="1"/>
  <c r="X541" i="1"/>
  <c r="Y541" i="1" s="1"/>
  <c r="X493" i="1"/>
  <c r="Y493" i="1" s="1"/>
  <c r="X409" i="1"/>
  <c r="Y409" i="1" s="1"/>
  <c r="X385" i="1"/>
  <c r="Y385" i="1" s="1"/>
  <c r="X349" i="1"/>
  <c r="Y349" i="1" s="1"/>
  <c r="X313" i="1"/>
  <c r="Y313" i="1" s="1"/>
  <c r="X265" i="1"/>
  <c r="Y265" i="1" s="1"/>
  <c r="X237" i="1"/>
  <c r="Y237" i="1" s="1"/>
  <c r="X205" i="1"/>
  <c r="Y205" i="1" s="1"/>
  <c r="X189" i="1"/>
  <c r="Y189" i="1" s="1"/>
  <c r="X141" i="1"/>
  <c r="Y141" i="1" s="1"/>
  <c r="X97" i="1"/>
  <c r="Y97" i="1" s="1"/>
  <c r="X49" i="1"/>
  <c r="Y49" i="1" s="1"/>
  <c r="X29" i="1"/>
  <c r="Y29" i="1" s="1"/>
  <c r="X580" i="1"/>
  <c r="Y580" i="1" s="1"/>
  <c r="X556" i="1"/>
  <c r="Y556" i="1" s="1"/>
  <c r="X540" i="1"/>
  <c r="Y540" i="1" s="1"/>
  <c r="X516" i="1"/>
  <c r="Y516" i="1" s="1"/>
  <c r="X496" i="1"/>
  <c r="Y496" i="1" s="1"/>
  <c r="X480" i="1"/>
  <c r="Y480" i="1" s="1"/>
  <c r="X460" i="1"/>
  <c r="Y460" i="1" s="1"/>
  <c r="X424" i="1"/>
  <c r="Y424" i="1" s="1"/>
  <c r="X408" i="1"/>
  <c r="Y408" i="1" s="1"/>
  <c r="X388" i="1"/>
  <c r="Y388" i="1" s="1"/>
  <c r="X368" i="1"/>
  <c r="Y368" i="1" s="1"/>
  <c r="X348" i="1"/>
  <c r="Y348" i="1" s="1"/>
  <c r="X328" i="1"/>
  <c r="Y328" i="1" s="1"/>
  <c r="X308" i="1"/>
  <c r="Y308" i="1" s="1"/>
  <c r="X288" i="1"/>
  <c r="Y288" i="1" s="1"/>
  <c r="X264" i="1"/>
  <c r="Y264" i="1" s="1"/>
  <c r="X244" i="1"/>
  <c r="Y244" i="1" s="1"/>
  <c r="X228" i="1"/>
  <c r="Y228" i="1" s="1"/>
  <c r="X208" i="1"/>
  <c r="Y208" i="1" s="1"/>
  <c r="X96" i="1"/>
  <c r="Y96" i="1" s="1"/>
  <c r="X52" i="1"/>
  <c r="Y52" i="1" s="1"/>
  <c r="X36" i="1"/>
  <c r="Y36" i="1" s="1"/>
  <c r="X16" i="1"/>
  <c r="Y16" i="1" s="1"/>
  <c r="X547" i="1"/>
  <c r="Y547" i="1" s="1"/>
  <c r="X147" i="1"/>
  <c r="Y147" i="1" s="1"/>
  <c r="X39" i="1"/>
  <c r="Y39" i="1" s="1"/>
  <c r="X531" i="1"/>
  <c r="Y531" i="1" s="1"/>
  <c r="X507" i="1"/>
  <c r="Y507" i="1" s="1"/>
  <c r="X471" i="1"/>
  <c r="Y471" i="1" s="1"/>
  <c r="X435" i="1"/>
  <c r="Y435" i="1" s="1"/>
  <c r="X399" i="1"/>
  <c r="Y399" i="1" s="1"/>
  <c r="X351" i="1"/>
  <c r="Y351" i="1" s="1"/>
  <c r="X255" i="1"/>
  <c r="Y255" i="1" s="1"/>
  <c r="X231" i="1"/>
  <c r="Y231" i="1" s="1"/>
  <c r="X135" i="1"/>
  <c r="Y135" i="1" s="1"/>
  <c r="W12" i="1" l="1"/>
  <c r="U15" i="1" s="1"/>
  <c r="W15" i="1" s="1"/>
  <c r="U16" i="1" l="1"/>
  <c r="W16" i="1" s="1"/>
  <c r="U17" i="1" s="1"/>
  <c r="V17" i="1" s="1"/>
  <c r="X17" i="1" l="1"/>
  <c r="Y17" i="1" s="1"/>
  <c r="W17" i="1"/>
  <c r="U18" i="1" s="1"/>
  <c r="W18" i="1" l="1"/>
  <c r="U19" i="1" s="1"/>
  <c r="V19" i="1" l="1"/>
  <c r="W19" i="1" s="1"/>
  <c r="U20" i="1" s="1"/>
  <c r="W20" i="1" l="1"/>
  <c r="U21" i="1" s="1"/>
  <c r="X19" i="1"/>
  <c r="Y19" i="1" s="1"/>
  <c r="W21" i="1" l="1"/>
  <c r="U22" i="1" s="1"/>
  <c r="V22" i="1" l="1"/>
  <c r="X22" i="1" l="1"/>
  <c r="Y22" i="1" s="1"/>
  <c r="AC15" i="1" s="1"/>
  <c r="W22" i="1"/>
  <c r="U23" i="1" s="1"/>
  <c r="W23" i="1" l="1"/>
  <c r="U24" i="1" s="1"/>
  <c r="W24" i="1" l="1"/>
  <c r="U25" i="1" s="1"/>
  <c r="W25" i="1" l="1"/>
  <c r="U26" i="1" s="1"/>
  <c r="W26" i="1" l="1"/>
  <c r="U27" i="1" s="1"/>
  <c r="W27" i="1" l="1"/>
  <c r="U28" i="1" s="1"/>
  <c r="W28" i="1" l="1"/>
  <c r="U29" i="1" s="1"/>
  <c r="W29" i="1" l="1"/>
  <c r="U30" i="1" s="1"/>
  <c r="V30" i="1" l="1"/>
  <c r="X30" i="1" l="1"/>
  <c r="Y30" i="1" s="1"/>
  <c r="W30" i="1"/>
  <c r="U31" i="1" s="1"/>
  <c r="V31" i="1" l="1"/>
  <c r="W31" i="1" s="1"/>
  <c r="U32" i="1" l="1"/>
  <c r="X31" i="1"/>
  <c r="Y31" i="1" s="1"/>
  <c r="V32" i="1" l="1"/>
  <c r="X32" i="1" l="1"/>
  <c r="Y32" i="1" s="1"/>
  <c r="W32" i="1"/>
  <c r="U33" i="1" s="1"/>
  <c r="V33" i="1" l="1"/>
  <c r="X33" i="1" l="1"/>
  <c r="Y33" i="1" s="1"/>
  <c r="W33" i="1"/>
  <c r="U34" i="1" s="1"/>
  <c r="V34" i="1" l="1"/>
  <c r="X34" i="1" l="1"/>
  <c r="Y34" i="1" s="1"/>
  <c r="W34" i="1"/>
  <c r="U35" i="1" s="1"/>
  <c r="W35" i="1" l="1"/>
  <c r="U36" i="1" s="1"/>
  <c r="W36" i="1" l="1"/>
  <c r="U37" i="1" s="1"/>
  <c r="W37" i="1" l="1"/>
  <c r="U38" i="1" s="1"/>
  <c r="W38" i="1" l="1"/>
  <c r="U39" i="1" s="1"/>
  <c r="W39" i="1" l="1"/>
  <c r="U40" i="1" s="1"/>
  <c r="W40" i="1" l="1"/>
  <c r="U41" i="1" s="1"/>
  <c r="W41" i="1" l="1"/>
  <c r="U42" i="1" s="1"/>
  <c r="W42" i="1" l="1"/>
  <c r="U43" i="1" s="1"/>
  <c r="V43" i="1" l="1"/>
  <c r="W43" i="1" s="1"/>
  <c r="U44" i="1" l="1"/>
  <c r="X43" i="1"/>
  <c r="Y43" i="1" s="1"/>
  <c r="W44" i="1" l="1"/>
  <c r="U45" i="1" s="1"/>
  <c r="W45" i="1" l="1"/>
  <c r="U46" i="1" s="1"/>
  <c r="V46" i="1" l="1"/>
  <c r="X46" i="1" l="1"/>
  <c r="Y46" i="1" s="1"/>
  <c r="AC17" i="1" s="1"/>
  <c r="W46" i="1"/>
  <c r="U47" i="1" s="1"/>
  <c r="W47" i="1" l="1"/>
  <c r="U48" i="1" s="1"/>
  <c r="W48" i="1" l="1"/>
  <c r="U49" i="1" s="1"/>
  <c r="W49" i="1" l="1"/>
  <c r="U50" i="1" s="1"/>
  <c r="W50" i="1" l="1"/>
  <c r="U51" i="1" s="1"/>
  <c r="W51" i="1" l="1"/>
  <c r="U52" i="1" s="1"/>
  <c r="W52" i="1" l="1"/>
  <c r="U53" i="1" s="1"/>
  <c r="V53" i="1" l="1"/>
  <c r="X53" i="1" l="1"/>
  <c r="Y53" i="1" s="1"/>
  <c r="W53" i="1"/>
  <c r="U54" i="1" s="1"/>
  <c r="V54" i="1" l="1"/>
  <c r="X54" i="1" l="1"/>
  <c r="Y54" i="1" s="1"/>
  <c r="W54" i="1"/>
  <c r="U55" i="1" s="1"/>
  <c r="V55" i="1" l="1"/>
  <c r="X55" i="1" l="1"/>
  <c r="Y55" i="1" s="1"/>
  <c r="W55" i="1"/>
  <c r="U56" i="1" s="1"/>
  <c r="V56" i="1" l="1"/>
  <c r="W56" i="1" s="1"/>
  <c r="U57" i="1" l="1"/>
  <c r="X56" i="1"/>
  <c r="Y56" i="1" s="1"/>
  <c r="W57" i="1" l="1"/>
  <c r="U58" i="1" s="1"/>
  <c r="V58" i="1" l="1"/>
  <c r="W58" i="1" s="1"/>
  <c r="U59" i="1" s="1"/>
  <c r="W59" i="1" l="1"/>
  <c r="U60" i="1" s="1"/>
  <c r="X58" i="1"/>
  <c r="Y58" i="1" s="1"/>
  <c r="W60" i="1" l="1"/>
  <c r="U61" i="1" s="1"/>
  <c r="W61" i="1" l="1"/>
  <c r="U62" i="1" s="1"/>
  <c r="W62" i="1" l="1"/>
  <c r="U63" i="1" s="1"/>
  <c r="W63" i="1" l="1"/>
  <c r="U64" i="1" s="1"/>
  <c r="W64" i="1" l="1"/>
  <c r="U65" i="1" s="1"/>
  <c r="V65" i="1" l="1"/>
  <c r="X65" i="1" l="1"/>
  <c r="Y65" i="1" s="1"/>
  <c r="W65" i="1"/>
  <c r="U66" i="1" s="1"/>
  <c r="V66" i="1" l="1"/>
  <c r="X66" i="1" l="1"/>
  <c r="Y66" i="1" s="1"/>
  <c r="W66" i="1"/>
  <c r="U67" i="1" s="1"/>
  <c r="V67" i="1" l="1"/>
  <c r="X67" i="1" l="1"/>
  <c r="Y67" i="1" s="1"/>
  <c r="W67" i="1"/>
  <c r="U68" i="1" s="1"/>
  <c r="V68" i="1" l="1"/>
  <c r="W68" i="1" s="1"/>
  <c r="U69" i="1" l="1"/>
  <c r="X68" i="1"/>
  <c r="Y68" i="1" s="1"/>
  <c r="W69" i="1" l="1"/>
  <c r="U70" i="1" s="1"/>
  <c r="V70" i="1" l="1"/>
  <c r="W70" i="1" s="1"/>
  <c r="U71" i="1" l="1"/>
  <c r="X70" i="1"/>
  <c r="Y70" i="1" s="1"/>
  <c r="W71" i="1" l="1"/>
  <c r="U72" i="1" s="1"/>
  <c r="W72" i="1" l="1"/>
  <c r="U73" i="1" s="1"/>
  <c r="W73" i="1" l="1"/>
  <c r="U74" i="1" s="1"/>
  <c r="W74" i="1" l="1"/>
  <c r="U75" i="1" s="1"/>
  <c r="W75" i="1" l="1"/>
  <c r="U76" i="1" s="1"/>
  <c r="W76" i="1" l="1"/>
  <c r="U77" i="1" s="1"/>
  <c r="W77" i="1" l="1"/>
  <c r="U78" i="1" s="1"/>
  <c r="W78" i="1" l="1"/>
  <c r="U79" i="1" s="1"/>
  <c r="V79" i="1" l="1"/>
  <c r="X79" i="1" l="1"/>
  <c r="Y79" i="1" s="1"/>
  <c r="W79" i="1"/>
  <c r="U80" i="1" s="1"/>
  <c r="V80" i="1" l="1"/>
  <c r="X80" i="1" l="1"/>
  <c r="Y80" i="1" s="1"/>
  <c r="W80" i="1"/>
  <c r="U81" i="1" s="1"/>
  <c r="V81" i="1" l="1"/>
  <c r="X81" i="1" l="1"/>
  <c r="Y81" i="1" s="1"/>
  <c r="W81" i="1"/>
  <c r="U82" i="1" s="1"/>
  <c r="V82" i="1" l="1"/>
  <c r="W82" i="1" s="1"/>
  <c r="U83" i="1" l="1"/>
  <c r="X82" i="1"/>
  <c r="Y82" i="1" s="1"/>
  <c r="W83" i="1" l="1"/>
  <c r="U84" i="1" s="1"/>
  <c r="W84" i="1" l="1"/>
  <c r="U85" i="1" s="1"/>
  <c r="W85" i="1" l="1"/>
  <c r="U86" i="1" s="1"/>
  <c r="W86" i="1" l="1"/>
  <c r="U87" i="1" s="1"/>
  <c r="W87" i="1" l="1"/>
  <c r="U88" i="1" s="1"/>
  <c r="W88" i="1" l="1"/>
  <c r="U89" i="1" s="1"/>
  <c r="W89" i="1" l="1"/>
  <c r="U90" i="1" s="1"/>
  <c r="W90" i="1" l="1"/>
  <c r="U91" i="1" s="1"/>
  <c r="W91" i="1" l="1"/>
  <c r="U92" i="1" s="1"/>
  <c r="W92" i="1" l="1"/>
  <c r="U93" i="1" s="1"/>
  <c r="V93" i="1" l="1"/>
  <c r="W93" i="1" s="1"/>
  <c r="U94" i="1" l="1"/>
  <c r="X93" i="1"/>
  <c r="Y93" i="1" s="1"/>
  <c r="V94" i="1" l="1"/>
  <c r="W94" i="1" s="1"/>
  <c r="U95" i="1" s="1"/>
  <c r="W95" i="1" l="1"/>
  <c r="U96" i="1" s="1"/>
  <c r="X94" i="1"/>
  <c r="Y94" i="1" s="1"/>
  <c r="AC21" i="1" s="1"/>
  <c r="W96" i="1" l="1"/>
  <c r="U97" i="1" s="1"/>
  <c r="W97" i="1" l="1"/>
  <c r="U98" i="1" s="1"/>
  <c r="W98" i="1" l="1"/>
  <c r="U99" i="1" s="1"/>
  <c r="W99" i="1" l="1"/>
  <c r="U100" i="1" s="1"/>
  <c r="W100" i="1" l="1"/>
  <c r="U101" i="1" s="1"/>
  <c r="V101" i="1" l="1"/>
  <c r="X101" i="1" l="1"/>
  <c r="Y101" i="1" s="1"/>
  <c r="W101" i="1"/>
  <c r="U102" i="1" s="1"/>
  <c r="V102" i="1" l="1"/>
  <c r="W102" i="1" s="1"/>
  <c r="U103" i="1" l="1"/>
  <c r="X102" i="1"/>
  <c r="Y102" i="1" s="1"/>
  <c r="W103" i="1" l="1"/>
  <c r="U104" i="1" s="1"/>
  <c r="V104" i="1" l="1"/>
  <c r="W104" i="1" s="1"/>
  <c r="U105" i="1" l="1"/>
  <c r="X104" i="1"/>
  <c r="Y104" i="1" s="1"/>
  <c r="V105" i="1" l="1"/>
  <c r="W105" i="1" s="1"/>
  <c r="U106" i="1" s="1"/>
  <c r="V106" i="1" l="1"/>
  <c r="X105" i="1"/>
  <c r="Y105" i="1" s="1"/>
  <c r="X106" i="1" l="1"/>
  <c r="Y106" i="1" s="1"/>
  <c r="W106" i="1"/>
  <c r="U107" i="1" s="1"/>
  <c r="W107" i="1" l="1"/>
  <c r="U108" i="1" s="1"/>
  <c r="W108" i="1" l="1"/>
  <c r="U109" i="1" s="1"/>
  <c r="W109" i="1" l="1"/>
  <c r="U110" i="1" s="1"/>
  <c r="W110" i="1" l="1"/>
  <c r="U111" i="1" s="1"/>
  <c r="W111" i="1" l="1"/>
  <c r="U112" i="1" s="1"/>
  <c r="W112" i="1" l="1"/>
  <c r="U113" i="1" s="1"/>
  <c r="V113" i="1" l="1"/>
  <c r="X113" i="1" l="1"/>
  <c r="Y113" i="1" s="1"/>
  <c r="W113" i="1"/>
  <c r="U114" i="1" s="1"/>
  <c r="V114" i="1" l="1"/>
  <c r="W114" i="1" s="1"/>
  <c r="U115" i="1" l="1"/>
  <c r="X114" i="1"/>
  <c r="Y114" i="1" s="1"/>
  <c r="V115" i="1" l="1"/>
  <c r="X115" i="1" l="1"/>
  <c r="Y115" i="1" s="1"/>
  <c r="W115" i="1"/>
  <c r="U116" i="1" s="1"/>
  <c r="V116" i="1" l="1"/>
  <c r="X116" i="1" l="1"/>
  <c r="Y116" i="1" s="1"/>
  <c r="W116" i="1"/>
  <c r="U117" i="1" s="1"/>
  <c r="V117" i="1" l="1"/>
  <c r="W117" i="1" s="1"/>
  <c r="U118" i="1" s="1"/>
  <c r="V118" i="1" l="1"/>
  <c r="X117" i="1"/>
  <c r="Y117" i="1" s="1"/>
  <c r="X118" i="1" l="1"/>
  <c r="Y118" i="1" s="1"/>
  <c r="W118" i="1"/>
  <c r="U119" i="1" s="1"/>
  <c r="W119" i="1" l="1"/>
  <c r="U120" i="1" s="1"/>
  <c r="W120" i="1" l="1"/>
  <c r="U121" i="1" s="1"/>
  <c r="W121" i="1" l="1"/>
  <c r="U122" i="1" s="1"/>
  <c r="W122" i="1" l="1"/>
  <c r="U123" i="1" s="1"/>
  <c r="W123" i="1" l="1"/>
  <c r="U124" i="1" s="1"/>
  <c r="W124" i="1" l="1"/>
  <c r="U125" i="1" s="1"/>
  <c r="V125" i="1" l="1"/>
  <c r="X125" i="1" l="1"/>
  <c r="Y125" i="1" s="1"/>
  <c r="W125" i="1"/>
  <c r="U126" i="1" s="1"/>
  <c r="V126" i="1" l="1"/>
  <c r="X126" i="1" l="1"/>
  <c r="Y126" i="1" s="1"/>
  <c r="W126" i="1"/>
  <c r="U127" i="1" s="1"/>
  <c r="V127" i="1" l="1"/>
  <c r="X127" i="1" l="1"/>
  <c r="Y127" i="1" s="1"/>
  <c r="W127" i="1"/>
  <c r="U128" i="1" s="1"/>
  <c r="V128" i="1" l="1"/>
  <c r="W128" i="1" s="1"/>
  <c r="U129" i="1" l="1"/>
  <c r="X128" i="1"/>
  <c r="Y128" i="1" s="1"/>
  <c r="V129" i="1" l="1"/>
  <c r="W129" i="1" s="1"/>
  <c r="U130" i="1" l="1"/>
  <c r="X129" i="1"/>
  <c r="Y129" i="1" s="1"/>
  <c r="V130" i="1" l="1"/>
  <c r="W130" i="1" s="1"/>
  <c r="U131" i="1" s="1"/>
  <c r="W131" i="1" l="1"/>
  <c r="U132" i="1" s="1"/>
  <c r="X130" i="1"/>
  <c r="Y130" i="1" s="1"/>
  <c r="W132" i="1" l="1"/>
  <c r="U133" i="1" s="1"/>
  <c r="W133" i="1" l="1"/>
  <c r="U134" i="1" s="1"/>
  <c r="W134" i="1" l="1"/>
  <c r="U135" i="1" s="1"/>
  <c r="W135" i="1" l="1"/>
  <c r="U136" i="1" s="1"/>
  <c r="W136" i="1" l="1"/>
  <c r="U137" i="1" s="1"/>
  <c r="V137" i="1" l="1"/>
  <c r="W137" i="1" s="1"/>
  <c r="U138" i="1" s="1"/>
  <c r="V138" i="1" l="1"/>
  <c r="X137" i="1"/>
  <c r="Y137" i="1" s="1"/>
  <c r="X138" i="1" l="1"/>
  <c r="Y138" i="1" s="1"/>
  <c r="W138" i="1"/>
  <c r="U139" i="1" s="1"/>
  <c r="W139" i="1" l="1"/>
  <c r="U140" i="1" s="1"/>
  <c r="W140" i="1" l="1"/>
  <c r="U141" i="1" s="1"/>
  <c r="W141" i="1" l="1"/>
  <c r="U142" i="1" s="1"/>
  <c r="V142" i="1" l="1"/>
  <c r="W142" i="1" s="1"/>
  <c r="U143" i="1" l="1"/>
  <c r="X142" i="1"/>
  <c r="Y142" i="1" s="1"/>
  <c r="AC25" i="1" s="1"/>
  <c r="W143" i="1" l="1"/>
  <c r="U144" i="1" s="1"/>
  <c r="W144" i="1" l="1"/>
  <c r="U145" i="1" s="1"/>
  <c r="W145" i="1" l="1"/>
  <c r="U146" i="1" s="1"/>
  <c r="W146" i="1" l="1"/>
  <c r="U147" i="1" s="1"/>
  <c r="W147" i="1" l="1"/>
  <c r="U148" i="1" s="1"/>
  <c r="W148" i="1" l="1"/>
  <c r="U149" i="1" s="1"/>
  <c r="V149" i="1" l="1"/>
  <c r="W149" i="1" s="1"/>
  <c r="U150" i="1" l="1"/>
  <c r="X149" i="1"/>
  <c r="Y149" i="1" s="1"/>
  <c r="W150" i="1" l="1"/>
  <c r="U151" i="1" s="1"/>
  <c r="W151" i="1" l="1"/>
  <c r="U152" i="1" s="1"/>
  <c r="W152" i="1" l="1"/>
  <c r="U153" i="1" s="1"/>
  <c r="W153" i="1" l="1"/>
  <c r="U154" i="1" s="1"/>
  <c r="V154" i="1" l="1"/>
  <c r="X154" i="1" l="1"/>
  <c r="Y154" i="1" s="1"/>
  <c r="AC26" i="1" s="1"/>
  <c r="W154" i="1"/>
  <c r="U155" i="1" s="1"/>
  <c r="W155" i="1" l="1"/>
  <c r="U156" i="1" s="1"/>
  <c r="W156" i="1" l="1"/>
  <c r="U157" i="1" s="1"/>
  <c r="W157" i="1" l="1"/>
  <c r="U158" i="1" s="1"/>
  <c r="W158" i="1" l="1"/>
  <c r="U159" i="1" s="1"/>
  <c r="W159" i="1" l="1"/>
  <c r="U160" i="1" s="1"/>
  <c r="W160" i="1" l="1"/>
  <c r="U161" i="1" s="1"/>
  <c r="W161" i="1" l="1"/>
  <c r="U162" i="1" s="1"/>
  <c r="W162" i="1" l="1"/>
  <c r="U163" i="1" s="1"/>
  <c r="W163" i="1" l="1"/>
  <c r="U164" i="1" s="1"/>
  <c r="W164" i="1" l="1"/>
  <c r="U165" i="1" s="1"/>
  <c r="V165" i="1" l="1"/>
  <c r="W165" i="1" s="1"/>
  <c r="U166" i="1" l="1"/>
  <c r="X165" i="1"/>
  <c r="Y165" i="1" s="1"/>
  <c r="V166" i="1" l="1"/>
  <c r="X166" i="1" l="1"/>
  <c r="Y166" i="1" s="1"/>
  <c r="AC27" i="1" s="1"/>
  <c r="W166" i="1"/>
  <c r="U167" i="1" s="1"/>
  <c r="W167" i="1" l="1"/>
  <c r="U168" i="1" s="1"/>
  <c r="W168" i="1" l="1"/>
  <c r="U169" i="1" s="1"/>
  <c r="W169" i="1" l="1"/>
  <c r="U170" i="1" s="1"/>
  <c r="W170" i="1" l="1"/>
  <c r="U171" i="1" s="1"/>
  <c r="W171" i="1" l="1"/>
  <c r="U172" i="1" s="1"/>
  <c r="W172" i="1" l="1"/>
  <c r="U173" i="1" s="1"/>
  <c r="W173" i="1" l="1"/>
  <c r="U174" i="1" s="1"/>
  <c r="V174" i="1" l="1"/>
  <c r="W174" i="1" s="1"/>
  <c r="U175" i="1" l="1"/>
  <c r="X174" i="1"/>
  <c r="Y174" i="1" s="1"/>
  <c r="V175" i="1" l="1"/>
  <c r="X175" i="1" l="1"/>
  <c r="Y175" i="1" s="1"/>
  <c r="W175" i="1"/>
  <c r="U176" i="1" s="1"/>
  <c r="V176" i="1" l="1"/>
  <c r="X176" i="1" l="1"/>
  <c r="Y176" i="1" s="1"/>
  <c r="W176" i="1"/>
  <c r="U177" i="1" s="1"/>
  <c r="V177" i="1" l="1"/>
  <c r="X177" i="1" l="1"/>
  <c r="Y177" i="1" s="1"/>
  <c r="W177" i="1"/>
  <c r="U178" i="1" s="1"/>
  <c r="V178" i="1" l="1"/>
  <c r="X178" i="1" l="1"/>
  <c r="Y178" i="1" s="1"/>
  <c r="W178" i="1"/>
  <c r="U179" i="1" s="1"/>
  <c r="W179" i="1" l="1"/>
  <c r="U180" i="1" s="1"/>
  <c r="W180" i="1" l="1"/>
  <c r="U181" i="1" s="1"/>
  <c r="W181" i="1" l="1"/>
  <c r="U182" i="1" s="1"/>
  <c r="W182" i="1" l="1"/>
  <c r="U183" i="1" s="1"/>
  <c r="W183" i="1" l="1"/>
  <c r="U184" i="1" s="1"/>
  <c r="W184" i="1" l="1"/>
  <c r="U185" i="1" s="1"/>
  <c r="V185" i="1" l="1"/>
  <c r="X185" i="1" l="1"/>
  <c r="Y185" i="1" s="1"/>
  <c r="W185" i="1"/>
  <c r="U186" i="1" s="1"/>
  <c r="V186" i="1" l="1"/>
  <c r="X186" i="1" l="1"/>
  <c r="Y186" i="1" s="1"/>
  <c r="W186" i="1"/>
  <c r="U187" i="1" s="1"/>
  <c r="W187" i="1" l="1"/>
  <c r="U188" i="1" s="1"/>
  <c r="W188" i="1" l="1"/>
  <c r="U189" i="1" s="1"/>
  <c r="W189" i="1" l="1"/>
  <c r="U190" i="1" s="1"/>
  <c r="V190" i="1" l="1"/>
  <c r="X190" i="1" l="1"/>
  <c r="Y190" i="1" s="1"/>
  <c r="AC29" i="1" s="1"/>
  <c r="W190" i="1"/>
  <c r="U191" i="1" s="1"/>
  <c r="W191" i="1" l="1"/>
  <c r="U192" i="1" s="1"/>
  <c r="W192" i="1" l="1"/>
  <c r="U193" i="1" s="1"/>
  <c r="W193" i="1" l="1"/>
  <c r="U194" i="1" s="1"/>
  <c r="W194" i="1" l="1"/>
  <c r="U195" i="1" s="1"/>
  <c r="W195" i="1" l="1"/>
  <c r="U196" i="1" s="1"/>
  <c r="W196" i="1" l="1"/>
  <c r="U197" i="1" s="1"/>
  <c r="W197" i="1" l="1"/>
  <c r="U198" i="1" s="1"/>
  <c r="V198" i="1" l="1"/>
  <c r="X198" i="1" l="1"/>
  <c r="Y198" i="1" s="1"/>
  <c r="W198" i="1"/>
  <c r="U199" i="1" s="1"/>
  <c r="V199" i="1" l="1"/>
  <c r="W199" i="1" s="1"/>
  <c r="U200" i="1" l="1"/>
  <c r="X199" i="1"/>
  <c r="Y199" i="1" s="1"/>
  <c r="W200" i="1" l="1"/>
  <c r="U201" i="1" s="1"/>
  <c r="W201" i="1" l="1"/>
  <c r="U202" i="1" s="1"/>
  <c r="V202" i="1" l="1"/>
  <c r="W202" i="1" s="1"/>
  <c r="U203" i="1" s="1"/>
  <c r="W203" i="1" l="1"/>
  <c r="U204" i="1" s="1"/>
  <c r="X202" i="1"/>
  <c r="Y202" i="1" s="1"/>
  <c r="AC30" i="1" s="1"/>
  <c r="W204" i="1" l="1"/>
  <c r="U205" i="1" s="1"/>
  <c r="W205" i="1" l="1"/>
  <c r="U206" i="1" s="1"/>
  <c r="W206" i="1" l="1"/>
  <c r="U207" i="1" s="1"/>
  <c r="W207" i="1" l="1"/>
  <c r="U208" i="1" s="1"/>
  <c r="W208" i="1" l="1"/>
  <c r="U209" i="1" s="1"/>
  <c r="W209" i="1" l="1"/>
  <c r="U210" i="1" s="1"/>
  <c r="W210" i="1" l="1"/>
  <c r="U211" i="1" s="1"/>
  <c r="W211" i="1" l="1"/>
  <c r="U212" i="1" s="1"/>
  <c r="W212" i="1" l="1"/>
  <c r="U213" i="1" s="1"/>
  <c r="V213" i="1" l="1"/>
  <c r="X213" i="1" l="1"/>
  <c r="Y213" i="1" s="1"/>
  <c r="W213" i="1"/>
  <c r="U214" i="1" s="1"/>
  <c r="V214" i="1" l="1"/>
  <c r="X214" i="1" l="1"/>
  <c r="Y214" i="1" s="1"/>
  <c r="AC31" i="1" s="1"/>
  <c r="W214" i="1"/>
  <c r="U215" i="1" s="1"/>
  <c r="W215" i="1" l="1"/>
  <c r="U216" i="1" s="1"/>
  <c r="W216" i="1" l="1"/>
  <c r="U217" i="1" s="1"/>
  <c r="W217" i="1" l="1"/>
  <c r="U218" i="1" s="1"/>
  <c r="W218" i="1" l="1"/>
  <c r="U219" i="1" s="1"/>
  <c r="W219" i="1" l="1"/>
  <c r="U220" i="1" s="1"/>
  <c r="W220" i="1" l="1"/>
  <c r="U221" i="1" s="1"/>
  <c r="V221" i="1" l="1"/>
  <c r="X221" i="1" l="1"/>
  <c r="Y221" i="1" s="1"/>
  <c r="W221" i="1"/>
  <c r="U222" i="1" s="1"/>
  <c r="W222" i="1" l="1"/>
  <c r="U223" i="1" s="1"/>
  <c r="W223" i="1" l="1"/>
  <c r="U224" i="1" s="1"/>
  <c r="V224" i="1" l="1"/>
  <c r="W224" i="1" s="1"/>
  <c r="U225" i="1" s="1"/>
  <c r="V225" i="1" l="1"/>
  <c r="X224" i="1"/>
  <c r="Y224" i="1" s="1"/>
  <c r="X225" i="1" l="1"/>
  <c r="Y225" i="1" s="1"/>
  <c r="W225" i="1"/>
  <c r="U226" i="1" s="1"/>
  <c r="V226" i="1" l="1"/>
  <c r="X226" i="1" l="1"/>
  <c r="Y226" i="1" s="1"/>
  <c r="W226" i="1"/>
  <c r="U227" i="1" s="1"/>
  <c r="W227" i="1" l="1"/>
  <c r="U228" i="1" s="1"/>
  <c r="W228" i="1" l="1"/>
  <c r="U229" i="1" s="1"/>
  <c r="W229" i="1" l="1"/>
  <c r="U230" i="1" s="1"/>
  <c r="W230" i="1" l="1"/>
  <c r="U231" i="1" s="1"/>
  <c r="W231" i="1" l="1"/>
  <c r="U232" i="1" s="1"/>
  <c r="W232" i="1" l="1"/>
  <c r="U233" i="1" s="1"/>
  <c r="V233" i="1" l="1"/>
  <c r="W233" i="1" s="1"/>
  <c r="U234" i="1" s="1"/>
  <c r="V234" i="1" l="1"/>
  <c r="X233" i="1"/>
  <c r="Y233" i="1" s="1"/>
  <c r="X234" i="1" l="1"/>
  <c r="Y234" i="1" s="1"/>
  <c r="W234" i="1"/>
  <c r="U235" i="1" s="1"/>
  <c r="V235" i="1" l="1"/>
  <c r="W235" i="1" s="1"/>
  <c r="U236" i="1" l="1"/>
  <c r="X235" i="1"/>
  <c r="Y235" i="1" s="1"/>
  <c r="W236" i="1" l="1"/>
  <c r="U237" i="1" s="1"/>
  <c r="W237" i="1" l="1"/>
  <c r="U238" i="1" s="1"/>
  <c r="V238" i="1" l="1"/>
  <c r="W238" i="1" s="1"/>
  <c r="U239" i="1" l="1"/>
  <c r="X238" i="1"/>
  <c r="Y238" i="1" s="1"/>
  <c r="W239" i="1" l="1"/>
  <c r="U240" i="1" s="1"/>
  <c r="W240" i="1" l="1"/>
  <c r="U241" i="1" s="1"/>
  <c r="W241" i="1" l="1"/>
  <c r="U242" i="1" s="1"/>
  <c r="W242" i="1" l="1"/>
  <c r="U243" i="1" s="1"/>
  <c r="W243" i="1" l="1"/>
  <c r="U244" i="1" s="1"/>
  <c r="W244" i="1" l="1"/>
  <c r="U245" i="1" s="1"/>
  <c r="V245" i="1" l="1"/>
  <c r="W245" i="1" s="1"/>
  <c r="U246" i="1" s="1"/>
  <c r="V246" i="1" l="1"/>
  <c r="X245" i="1"/>
  <c r="Y245" i="1" s="1"/>
  <c r="X246" i="1" l="1"/>
  <c r="Y246" i="1" s="1"/>
  <c r="W246" i="1"/>
  <c r="U247" i="1" s="1"/>
  <c r="V247" i="1" l="1"/>
  <c r="X247" i="1" l="1"/>
  <c r="Y247" i="1" s="1"/>
  <c r="W247" i="1"/>
  <c r="U248" i="1" s="1"/>
  <c r="V248" i="1" l="1"/>
  <c r="X248" i="1" l="1"/>
  <c r="Y248" i="1" s="1"/>
  <c r="W248" i="1"/>
  <c r="U249" i="1" s="1"/>
  <c r="V249" i="1" l="1"/>
  <c r="W249" i="1" s="1"/>
  <c r="U250" i="1" s="1"/>
  <c r="V250" i="1" l="1"/>
  <c r="X249" i="1"/>
  <c r="Y249" i="1" s="1"/>
  <c r="X250" i="1" l="1"/>
  <c r="Y250" i="1" s="1"/>
  <c r="W250" i="1"/>
  <c r="U251" i="1" s="1"/>
  <c r="W251" i="1" l="1"/>
  <c r="U252" i="1" s="1"/>
  <c r="W252" i="1" l="1"/>
  <c r="U253" i="1" s="1"/>
  <c r="W253" i="1" l="1"/>
  <c r="U254" i="1" s="1"/>
  <c r="W254" i="1" l="1"/>
  <c r="U255" i="1" s="1"/>
  <c r="W255" i="1" l="1"/>
  <c r="U256" i="1" s="1"/>
  <c r="W256" i="1" l="1"/>
  <c r="U257" i="1" s="1"/>
  <c r="V257" i="1" l="1"/>
  <c r="X257" i="1" l="1"/>
  <c r="Y257" i="1" s="1"/>
  <c r="W257" i="1"/>
  <c r="U258" i="1" s="1"/>
  <c r="V258" i="1" l="1"/>
  <c r="X258" i="1" l="1"/>
  <c r="Y258" i="1" s="1"/>
  <c r="W258" i="1"/>
  <c r="U259" i="1" s="1"/>
  <c r="V259" i="1" l="1"/>
  <c r="X259" i="1" l="1"/>
  <c r="Y259" i="1" s="1"/>
  <c r="W259" i="1"/>
  <c r="U260" i="1" s="1"/>
  <c r="W260" i="1" l="1"/>
  <c r="U261" i="1" s="1"/>
  <c r="W261" i="1" l="1"/>
  <c r="U262" i="1" s="1"/>
  <c r="V262" i="1" l="1"/>
  <c r="W262" i="1" s="1"/>
  <c r="U263" i="1" s="1"/>
  <c r="W263" i="1" l="1"/>
  <c r="U264" i="1" s="1"/>
  <c r="X262" i="1"/>
  <c r="Y262" i="1" s="1"/>
  <c r="W264" i="1" l="1"/>
  <c r="U265" i="1" s="1"/>
  <c r="W265" i="1" l="1"/>
  <c r="U266" i="1" s="1"/>
  <c r="W266" i="1" l="1"/>
  <c r="U267" i="1" s="1"/>
  <c r="W267" i="1" l="1"/>
  <c r="U268" i="1" s="1"/>
  <c r="W268" i="1" l="1"/>
  <c r="U269" i="1" s="1"/>
  <c r="V269" i="1" l="1"/>
  <c r="X269" i="1" l="1"/>
  <c r="Y269" i="1" s="1"/>
  <c r="W269" i="1"/>
  <c r="U270" i="1" s="1"/>
  <c r="V270" i="1" l="1"/>
  <c r="W270" i="1" s="1"/>
  <c r="U271" i="1" l="1"/>
  <c r="X270" i="1"/>
  <c r="Y270" i="1" s="1"/>
  <c r="V271" i="1" l="1"/>
  <c r="X271" i="1" l="1"/>
  <c r="Y271" i="1" s="1"/>
  <c r="W271" i="1"/>
  <c r="U272" i="1" s="1"/>
  <c r="V272" i="1" l="1"/>
  <c r="X272" i="1" l="1"/>
  <c r="Y272" i="1" s="1"/>
  <c r="W272" i="1"/>
  <c r="U273" i="1" s="1"/>
  <c r="V273" i="1" l="1"/>
  <c r="W273" i="1" s="1"/>
  <c r="U274" i="1" s="1"/>
  <c r="V274" i="1" l="1"/>
  <c r="X273" i="1"/>
  <c r="Y273" i="1" s="1"/>
  <c r="X274" i="1" l="1"/>
  <c r="Y274" i="1" s="1"/>
  <c r="W274" i="1"/>
  <c r="U275" i="1" s="1"/>
  <c r="W275" i="1" l="1"/>
  <c r="U276" i="1" s="1"/>
  <c r="W276" i="1" l="1"/>
  <c r="U277" i="1" s="1"/>
  <c r="W277" i="1" l="1"/>
  <c r="U278" i="1" s="1"/>
  <c r="W278" i="1" l="1"/>
  <c r="U279" i="1" s="1"/>
  <c r="W279" i="1" l="1"/>
  <c r="U280" i="1" s="1"/>
  <c r="W280" i="1" l="1"/>
  <c r="U281" i="1" s="1"/>
  <c r="W281" i="1" l="1"/>
  <c r="U282" i="1" s="1"/>
  <c r="V282" i="1" l="1"/>
  <c r="X282" i="1" l="1"/>
  <c r="Y282" i="1" s="1"/>
  <c r="W282" i="1"/>
  <c r="U283" i="1" s="1"/>
  <c r="V283" i="1" l="1"/>
  <c r="W283" i="1" s="1"/>
  <c r="U284" i="1" l="1"/>
  <c r="X283" i="1"/>
  <c r="Y283" i="1" s="1"/>
  <c r="V284" i="1" l="1"/>
  <c r="W284" i="1" s="1"/>
  <c r="U285" i="1" l="1"/>
  <c r="X284" i="1"/>
  <c r="Y284" i="1" s="1"/>
  <c r="W285" i="1" l="1"/>
  <c r="U286" i="1" s="1"/>
  <c r="V286" i="1" l="1"/>
  <c r="W286" i="1" s="1"/>
  <c r="U287" i="1" l="1"/>
  <c r="X286" i="1"/>
  <c r="Y286" i="1" s="1"/>
  <c r="W287" i="1" l="1"/>
  <c r="U288" i="1" s="1"/>
  <c r="W288" i="1" l="1"/>
  <c r="U289" i="1" s="1"/>
  <c r="W289" i="1" l="1"/>
  <c r="U290" i="1" s="1"/>
  <c r="W290" i="1" l="1"/>
  <c r="U291" i="1" s="1"/>
  <c r="W291" i="1" l="1"/>
  <c r="U292" i="1" s="1"/>
  <c r="W292" i="1" l="1"/>
  <c r="U293" i="1" s="1"/>
  <c r="V293" i="1" l="1"/>
  <c r="W293" i="1" s="1"/>
  <c r="X293" i="1" l="1"/>
  <c r="Y293" i="1" s="1"/>
  <c r="U294" i="1"/>
  <c r="W294" i="1" l="1"/>
  <c r="U295" i="1" s="1"/>
  <c r="V295" i="1" l="1"/>
  <c r="X295" i="1" l="1"/>
  <c r="Y295" i="1" s="1"/>
  <c r="W295" i="1"/>
  <c r="U296" i="1" s="1"/>
  <c r="V296" i="1" l="1"/>
  <c r="W296" i="1" l="1"/>
  <c r="U297" i="1" s="1"/>
  <c r="X296" i="1"/>
  <c r="Y296" i="1" s="1"/>
  <c r="W297" i="1" l="1"/>
  <c r="U298" i="1" s="1"/>
  <c r="V298" i="1" s="1"/>
  <c r="X298" i="1" l="1"/>
  <c r="Y298" i="1" s="1"/>
  <c r="W298" i="1"/>
  <c r="U299" i="1" s="1"/>
  <c r="W299" i="1" l="1"/>
  <c r="U300" i="1" s="1"/>
  <c r="W300" i="1" l="1"/>
  <c r="U301" i="1" s="1"/>
  <c r="W301" i="1" l="1"/>
  <c r="U302" i="1" s="1"/>
  <c r="W302" i="1" l="1"/>
  <c r="U303" i="1" s="1"/>
  <c r="W303" i="1" l="1"/>
  <c r="U304" i="1" s="1"/>
  <c r="W304" i="1" l="1"/>
  <c r="U305" i="1" s="1"/>
  <c r="V305" i="1" l="1"/>
  <c r="X305" i="1" l="1"/>
  <c r="Y305" i="1" s="1"/>
  <c r="W305" i="1"/>
  <c r="U306" i="1" s="1"/>
  <c r="V306" i="1" l="1"/>
  <c r="W306" i="1" l="1"/>
  <c r="U307" i="1" s="1"/>
  <c r="V307" i="1" s="1"/>
  <c r="X306" i="1"/>
  <c r="Y306" i="1" s="1"/>
  <c r="X307" i="1" l="1"/>
  <c r="Y307" i="1" s="1"/>
  <c r="W307" i="1"/>
  <c r="U308" i="1" s="1"/>
  <c r="W308" i="1" l="1"/>
  <c r="U309" i="1" s="1"/>
  <c r="W309" i="1" l="1"/>
  <c r="U310" i="1" s="1"/>
  <c r="V310" i="1" l="1"/>
  <c r="X310" i="1" l="1"/>
  <c r="Y310" i="1" s="1"/>
  <c r="W310" i="1"/>
  <c r="U311" i="1" s="1"/>
  <c r="W311" i="1" l="1"/>
  <c r="U312" i="1" s="1"/>
  <c r="W312" i="1" l="1"/>
  <c r="U313" i="1" s="1"/>
  <c r="W313" i="1" l="1"/>
  <c r="U314" i="1" s="1"/>
  <c r="W314" i="1" l="1"/>
  <c r="U315" i="1" s="1"/>
  <c r="W315" i="1" l="1"/>
  <c r="U316" i="1" s="1"/>
  <c r="W316" i="1" l="1"/>
  <c r="U317" i="1" s="1"/>
  <c r="V317" i="1" l="1"/>
  <c r="W317" i="1" s="1"/>
  <c r="U318" i="1" s="1"/>
  <c r="V318" i="1" l="1"/>
  <c r="W318" i="1" s="1"/>
  <c r="U319" i="1" s="1"/>
  <c r="X317" i="1"/>
  <c r="Y317" i="1" s="1"/>
  <c r="V319" i="1" l="1"/>
  <c r="W319" i="1" s="1"/>
  <c r="X318" i="1"/>
  <c r="Y318" i="1" s="1"/>
  <c r="U320" i="1" l="1"/>
  <c r="X319" i="1"/>
  <c r="Y319" i="1" s="1"/>
  <c r="V320" i="1" l="1"/>
  <c r="X320" i="1" l="1"/>
  <c r="Y320" i="1" s="1"/>
  <c r="W320" i="1"/>
  <c r="U321" i="1" s="1"/>
  <c r="V321" i="1" l="1"/>
  <c r="W321" i="1" s="1"/>
  <c r="U322" i="1" l="1"/>
  <c r="X321" i="1"/>
  <c r="Y321" i="1" s="1"/>
  <c r="V322" i="1" l="1"/>
  <c r="X322" i="1" l="1"/>
  <c r="Y322" i="1" s="1"/>
  <c r="W322" i="1"/>
  <c r="U323" i="1" s="1"/>
  <c r="W323" i="1" l="1"/>
  <c r="U324" i="1" s="1"/>
  <c r="W324" i="1" l="1"/>
  <c r="U325" i="1" s="1"/>
  <c r="W325" i="1" l="1"/>
  <c r="U326" i="1" s="1"/>
  <c r="W326" i="1" l="1"/>
  <c r="U327" i="1" s="1"/>
  <c r="W327" i="1" l="1"/>
  <c r="U328" i="1" s="1"/>
  <c r="W328" i="1" l="1"/>
  <c r="U329" i="1" s="1"/>
  <c r="V329" i="1" l="1"/>
  <c r="X329" i="1" l="1"/>
  <c r="Y329" i="1" s="1"/>
  <c r="W329" i="1"/>
  <c r="U330" i="1" s="1"/>
  <c r="W330" i="1" l="1"/>
  <c r="U331" i="1" s="1"/>
  <c r="W331" i="1" l="1"/>
  <c r="U332" i="1" s="1"/>
  <c r="W332" i="1" l="1"/>
  <c r="U333" i="1" s="1"/>
  <c r="V333" i="1" l="1"/>
  <c r="X333" i="1" l="1"/>
  <c r="Y333" i="1" s="1"/>
  <c r="W333" i="1"/>
  <c r="U334" i="1" s="1"/>
  <c r="V334" i="1" l="1"/>
  <c r="W334" i="1" s="1"/>
  <c r="U335" i="1" l="1"/>
  <c r="X334" i="1"/>
  <c r="Y334" i="1" s="1"/>
  <c r="AC41" i="1" s="1"/>
  <c r="W335" i="1" l="1"/>
  <c r="U336" i="1" s="1"/>
  <c r="W336" i="1" l="1"/>
  <c r="U337" i="1" s="1"/>
  <c r="W337" i="1" l="1"/>
  <c r="U338" i="1" s="1"/>
  <c r="W338" i="1" l="1"/>
  <c r="U339" i="1" s="1"/>
  <c r="W339" i="1" l="1"/>
  <c r="U340" i="1" s="1"/>
  <c r="W340" i="1" l="1"/>
  <c r="U341" i="1" s="1"/>
  <c r="W341" i="1" l="1"/>
  <c r="U342" i="1" s="1"/>
  <c r="W342" i="1" l="1"/>
  <c r="U343" i="1" s="1"/>
  <c r="V343" i="1" l="1"/>
  <c r="X343" i="1" l="1"/>
  <c r="Y343" i="1" s="1"/>
  <c r="W343" i="1"/>
  <c r="U344" i="1" s="1"/>
  <c r="V344" i="1" l="1"/>
  <c r="X344" i="1" l="1"/>
  <c r="Y344" i="1" s="1"/>
  <c r="W344" i="1"/>
  <c r="U345" i="1" s="1"/>
  <c r="V345" i="1" l="1"/>
  <c r="X345" i="1" l="1"/>
  <c r="Y345" i="1" s="1"/>
  <c r="W345" i="1"/>
  <c r="U346" i="1" s="1"/>
  <c r="V346" i="1" l="1"/>
  <c r="W346" i="1" s="1"/>
  <c r="U347" i="1" l="1"/>
  <c r="X346" i="1"/>
  <c r="Y346" i="1" s="1"/>
  <c r="W347" i="1" l="1"/>
  <c r="U348" i="1" s="1"/>
  <c r="W348" i="1" l="1"/>
  <c r="U349" i="1" s="1"/>
  <c r="W349" i="1" l="1"/>
  <c r="U350" i="1" s="1"/>
  <c r="W350" i="1" l="1"/>
  <c r="U351" i="1" s="1"/>
  <c r="W351" i="1" l="1"/>
  <c r="U352" i="1" s="1"/>
  <c r="W352" i="1" l="1"/>
  <c r="U353" i="1" s="1"/>
  <c r="V353" i="1" l="1"/>
  <c r="X353" i="1" l="1"/>
  <c r="Y353" i="1" s="1"/>
  <c r="W353" i="1"/>
  <c r="U354" i="1" s="1"/>
  <c r="V354" i="1" l="1"/>
  <c r="X354" i="1" l="1"/>
  <c r="Y354" i="1" s="1"/>
  <c r="W354" i="1"/>
  <c r="U355" i="1" s="1"/>
  <c r="V355" i="1" l="1"/>
  <c r="W355" i="1" s="1"/>
  <c r="U356" i="1" l="1"/>
  <c r="X355" i="1"/>
  <c r="Y355" i="1" s="1"/>
  <c r="V356" i="1" l="1"/>
  <c r="W356" i="1" s="1"/>
  <c r="U357" i="1" l="1"/>
  <c r="X356" i="1"/>
  <c r="Y356" i="1" s="1"/>
  <c r="V357" i="1" l="1"/>
  <c r="W357" i="1" s="1"/>
  <c r="U358" i="1" l="1"/>
  <c r="X357" i="1"/>
  <c r="Y357" i="1" s="1"/>
  <c r="V358" i="1" l="1"/>
  <c r="X358" i="1" l="1"/>
  <c r="Y358" i="1" s="1"/>
  <c r="W358" i="1"/>
  <c r="U359" i="1" s="1"/>
  <c r="W359" i="1" l="1"/>
  <c r="U360" i="1" s="1"/>
  <c r="W360" i="1" l="1"/>
  <c r="U361" i="1" s="1"/>
  <c r="W361" i="1" l="1"/>
  <c r="U362" i="1" s="1"/>
  <c r="W362" i="1" l="1"/>
  <c r="U363" i="1" s="1"/>
  <c r="W363" i="1" l="1"/>
  <c r="U364" i="1" s="1"/>
  <c r="W364" i="1" l="1"/>
  <c r="U365" i="1" s="1"/>
  <c r="W365" i="1" l="1"/>
  <c r="U366" i="1" s="1"/>
  <c r="W366" i="1" l="1"/>
  <c r="U367" i="1" s="1"/>
  <c r="W367" i="1" l="1"/>
  <c r="U368" i="1" s="1"/>
  <c r="W368" i="1" l="1"/>
  <c r="U369" i="1" s="1"/>
  <c r="V369" i="1" l="1"/>
  <c r="W369" i="1" s="1"/>
  <c r="U370" i="1" l="1"/>
  <c r="X369" i="1"/>
  <c r="Y369" i="1" s="1"/>
  <c r="V370" i="1" l="1"/>
  <c r="W370" i="1" s="1"/>
  <c r="U371" i="1" s="1"/>
  <c r="W371" i="1" l="1"/>
  <c r="U372" i="1" s="1"/>
  <c r="X370" i="1"/>
  <c r="Y370" i="1" s="1"/>
  <c r="AC44" i="1" s="1"/>
  <c r="W372" i="1" l="1"/>
  <c r="U373" i="1" s="1"/>
  <c r="W373" i="1" l="1"/>
  <c r="U374" i="1" s="1"/>
  <c r="W374" i="1" l="1"/>
  <c r="U375" i="1" s="1"/>
  <c r="W375" i="1" l="1"/>
  <c r="U376" i="1" s="1"/>
  <c r="W376" i="1" l="1"/>
  <c r="U377" i="1" s="1"/>
  <c r="V377" i="1" l="1"/>
  <c r="X377" i="1" l="1"/>
  <c r="Y377" i="1" s="1"/>
  <c r="W377" i="1"/>
  <c r="U378" i="1" s="1"/>
  <c r="V378" i="1" l="1"/>
  <c r="X378" i="1" l="1"/>
  <c r="Y378" i="1" s="1"/>
  <c r="W378" i="1"/>
  <c r="U379" i="1" s="1"/>
  <c r="V379" i="1" l="1"/>
  <c r="X379" i="1" l="1"/>
  <c r="Y379" i="1" s="1"/>
  <c r="W379" i="1"/>
  <c r="U380" i="1" s="1"/>
  <c r="V380" i="1" l="1"/>
  <c r="W380" i="1" s="1"/>
  <c r="U381" i="1" l="1"/>
  <c r="X380" i="1"/>
  <c r="Y380" i="1" s="1"/>
  <c r="V381" i="1" l="1"/>
  <c r="X381" i="1" l="1"/>
  <c r="Y381" i="1" s="1"/>
  <c r="W381" i="1"/>
  <c r="U382" i="1" s="1"/>
  <c r="V382" i="1" l="1"/>
  <c r="W382" i="1" s="1"/>
  <c r="U383" i="1" s="1"/>
  <c r="W383" i="1" l="1"/>
  <c r="U384" i="1" s="1"/>
  <c r="X382" i="1"/>
  <c r="Y382" i="1" s="1"/>
  <c r="W384" i="1" l="1"/>
  <c r="U385" i="1" s="1"/>
  <c r="W385" i="1" l="1"/>
  <c r="U386" i="1" s="1"/>
  <c r="W386" i="1" l="1"/>
  <c r="U387" i="1" s="1"/>
  <c r="W387" i="1" l="1"/>
  <c r="U388" i="1" s="1"/>
  <c r="W388" i="1" l="1"/>
  <c r="U389" i="1" s="1"/>
  <c r="W389" i="1" l="1"/>
  <c r="U390" i="1" s="1"/>
  <c r="V390" i="1" l="1"/>
  <c r="W390" i="1" s="1"/>
  <c r="U391" i="1" s="1"/>
  <c r="V391" i="1" l="1"/>
  <c r="X390" i="1"/>
  <c r="Y390" i="1" s="1"/>
  <c r="X391" i="1" l="1"/>
  <c r="Y391" i="1" s="1"/>
  <c r="W391" i="1"/>
  <c r="U392" i="1" s="1"/>
  <c r="V392" i="1" l="1"/>
  <c r="X392" i="1" l="1"/>
  <c r="Y392" i="1" s="1"/>
  <c r="W392" i="1"/>
  <c r="U393" i="1" s="1"/>
  <c r="V393" i="1" l="1"/>
  <c r="X393" i="1" l="1"/>
  <c r="Y393" i="1" s="1"/>
  <c r="W393" i="1"/>
  <c r="U394" i="1" s="1"/>
  <c r="V394" i="1" l="1"/>
  <c r="W394" i="1" s="1"/>
  <c r="U395" i="1" s="1"/>
  <c r="W395" i="1" l="1"/>
  <c r="U396" i="1" s="1"/>
  <c r="X394" i="1"/>
  <c r="Y394" i="1" s="1"/>
  <c r="W396" i="1" l="1"/>
  <c r="U397" i="1" s="1"/>
  <c r="W397" i="1" l="1"/>
  <c r="U398" i="1" s="1"/>
  <c r="W398" i="1" l="1"/>
  <c r="U399" i="1" s="1"/>
  <c r="W399" i="1" l="1"/>
  <c r="U400" i="1" s="1"/>
  <c r="W400" i="1" l="1"/>
  <c r="U401" i="1" s="1"/>
  <c r="V401" i="1" l="1"/>
  <c r="X401" i="1" l="1"/>
  <c r="Y401" i="1" s="1"/>
  <c r="W401" i="1"/>
  <c r="U402" i="1" s="1"/>
  <c r="V402" i="1" l="1"/>
  <c r="X402" i="1" l="1"/>
  <c r="Y402" i="1" s="1"/>
  <c r="W402" i="1"/>
  <c r="U403" i="1" s="1"/>
  <c r="V403" i="1" l="1"/>
  <c r="W403" i="1" s="1"/>
  <c r="U404" i="1" l="1"/>
  <c r="X403" i="1"/>
  <c r="Y403" i="1" s="1"/>
  <c r="W404" i="1" l="1"/>
  <c r="U405" i="1" s="1"/>
  <c r="W405" i="1" l="1"/>
  <c r="U406" i="1" s="1"/>
  <c r="V406" i="1" l="1"/>
  <c r="X406" i="1" l="1"/>
  <c r="Y406" i="1" s="1"/>
  <c r="W406" i="1"/>
  <c r="U407" i="1" s="1"/>
  <c r="W407" i="1" l="1"/>
  <c r="U408" i="1" s="1"/>
  <c r="W408" i="1" l="1"/>
  <c r="U409" i="1" s="1"/>
  <c r="W409" i="1" l="1"/>
  <c r="U410" i="1" s="1"/>
  <c r="W410" i="1" l="1"/>
  <c r="U411" i="1" s="1"/>
  <c r="W411" i="1" l="1"/>
  <c r="U412" i="1" s="1"/>
  <c r="W412" i="1" l="1"/>
  <c r="U413" i="1" s="1"/>
  <c r="W413" i="1" l="1"/>
  <c r="U414" i="1" s="1"/>
  <c r="V414" i="1" l="1"/>
  <c r="W414" i="1" s="1"/>
  <c r="U415" i="1" l="1"/>
  <c r="X414" i="1"/>
  <c r="Y414" i="1" s="1"/>
  <c r="W415" i="1" l="1"/>
  <c r="U416" i="1" s="1"/>
  <c r="W416" i="1" l="1"/>
  <c r="U417" i="1" s="1"/>
  <c r="V417" i="1" l="1"/>
  <c r="X417" i="1" l="1"/>
  <c r="Y417" i="1" s="1"/>
  <c r="W417" i="1"/>
  <c r="U418" i="1" s="1"/>
  <c r="V418" i="1" l="1"/>
  <c r="X418" i="1" l="1"/>
  <c r="Y418" i="1" s="1"/>
  <c r="AC48" i="1" s="1"/>
  <c r="W418" i="1"/>
  <c r="U419" i="1" s="1"/>
  <c r="W419" i="1" l="1"/>
  <c r="U420" i="1" s="1"/>
  <c r="W420" i="1" l="1"/>
  <c r="U421" i="1" s="1"/>
  <c r="W421" i="1" l="1"/>
  <c r="U422" i="1" s="1"/>
  <c r="W422" i="1" l="1"/>
  <c r="U423" i="1" s="1"/>
  <c r="W423" i="1" l="1"/>
  <c r="U424" i="1" s="1"/>
  <c r="W424" i="1" l="1"/>
  <c r="U425" i="1" s="1"/>
  <c r="V425" i="1" l="1"/>
  <c r="X425" i="1" l="1"/>
  <c r="Y425" i="1" s="1"/>
  <c r="W425" i="1"/>
  <c r="U426" i="1" s="1"/>
  <c r="V426" i="1" l="1"/>
  <c r="X426" i="1" l="1"/>
  <c r="Y426" i="1" s="1"/>
  <c r="W426" i="1"/>
  <c r="U427" i="1" s="1"/>
  <c r="W427" i="1" l="1"/>
  <c r="U428" i="1" s="1"/>
  <c r="W428" i="1" l="1"/>
  <c r="U429" i="1" s="1"/>
  <c r="V429" i="1" l="1"/>
  <c r="W429" i="1" s="1"/>
  <c r="U430" i="1" l="1"/>
  <c r="X429" i="1"/>
  <c r="Y429" i="1" s="1"/>
  <c r="AC49" i="1" s="1"/>
  <c r="W430" i="1" l="1"/>
  <c r="U431" i="1" s="1"/>
  <c r="W431" i="1" l="1"/>
  <c r="U432" i="1" s="1"/>
  <c r="W432" i="1" l="1"/>
  <c r="U433" i="1" s="1"/>
  <c r="W433" i="1" l="1"/>
  <c r="U434" i="1" s="1"/>
  <c r="W434" i="1" l="1"/>
  <c r="U435" i="1" s="1"/>
  <c r="W435" i="1" l="1"/>
  <c r="U436" i="1" s="1"/>
  <c r="W436" i="1" l="1"/>
  <c r="U437" i="1" s="1"/>
  <c r="V437" i="1" l="1"/>
  <c r="X437" i="1" l="1"/>
  <c r="Y437" i="1" s="1"/>
  <c r="W437" i="1"/>
  <c r="U438" i="1" s="1"/>
  <c r="V438" i="1" l="1"/>
  <c r="W438" i="1" l="1"/>
  <c r="U439" i="1" s="1"/>
  <c r="X438" i="1"/>
  <c r="Y438" i="1" s="1"/>
  <c r="V439" i="1" l="1"/>
  <c r="W439" i="1" s="1"/>
  <c r="U440" i="1" l="1"/>
  <c r="X439" i="1"/>
  <c r="Y439" i="1" s="1"/>
  <c r="V440" i="1" l="1"/>
  <c r="X440" i="1" l="1"/>
  <c r="Y440" i="1" s="1"/>
  <c r="W440" i="1"/>
  <c r="U441" i="1" s="1"/>
  <c r="V441" i="1" l="1"/>
  <c r="W441" i="1" s="1"/>
  <c r="U442" i="1" l="1"/>
  <c r="X441" i="1"/>
  <c r="Y441" i="1" s="1"/>
  <c r="V442" i="1" l="1"/>
  <c r="X442" i="1" l="1"/>
  <c r="Y442" i="1" s="1"/>
  <c r="W442" i="1"/>
  <c r="U443" i="1" s="1"/>
  <c r="W443" i="1" l="1"/>
  <c r="U444" i="1" s="1"/>
  <c r="W444" i="1" l="1"/>
  <c r="U445" i="1" s="1"/>
  <c r="W445" i="1" l="1"/>
  <c r="U446" i="1" s="1"/>
  <c r="W446" i="1" l="1"/>
  <c r="U447" i="1" s="1"/>
  <c r="W447" i="1" l="1"/>
  <c r="U448" i="1" s="1"/>
  <c r="W448" i="1" l="1"/>
  <c r="U449" i="1" s="1"/>
  <c r="V449" i="1" l="1"/>
  <c r="X449" i="1" l="1"/>
  <c r="Y449" i="1" s="1"/>
  <c r="W449" i="1"/>
  <c r="U450" i="1" s="1"/>
  <c r="W450" i="1" l="1"/>
  <c r="U451" i="1" s="1"/>
  <c r="W451" i="1" l="1"/>
  <c r="U452" i="1" s="1"/>
  <c r="W452" i="1" l="1"/>
  <c r="U453" i="1" s="1"/>
  <c r="W453" i="1" l="1"/>
  <c r="U454" i="1" s="1"/>
  <c r="V454" i="1" l="1"/>
  <c r="X454" i="1" l="1"/>
  <c r="Y454" i="1" s="1"/>
  <c r="AC51" i="1" s="1"/>
  <c r="W454" i="1"/>
  <c r="U455" i="1" s="1"/>
  <c r="W455" i="1" l="1"/>
  <c r="U456" i="1" s="1"/>
  <c r="W456" i="1" l="1"/>
  <c r="U457" i="1" s="1"/>
  <c r="W457" i="1" l="1"/>
  <c r="U458" i="1" s="1"/>
  <c r="W458" i="1" l="1"/>
  <c r="U459" i="1" s="1"/>
  <c r="W459" i="1" l="1"/>
  <c r="U460" i="1" s="1"/>
  <c r="W460" i="1" l="1"/>
  <c r="U461" i="1" s="1"/>
  <c r="W461" i="1" l="1"/>
  <c r="U462" i="1" s="1"/>
  <c r="W462" i="1" l="1"/>
  <c r="U463" i="1" s="1"/>
  <c r="W463" i="1" l="1"/>
  <c r="U464" i="1" s="1"/>
  <c r="W464" i="1" l="1"/>
  <c r="U465" i="1" s="1"/>
  <c r="W465" i="1" l="1"/>
  <c r="U466" i="1" s="1"/>
  <c r="V466" i="1" l="1"/>
  <c r="X466" i="1" l="1"/>
  <c r="Y466" i="1" s="1"/>
  <c r="AC52" i="1" s="1"/>
  <c r="W466" i="1"/>
  <c r="U467" i="1" s="1"/>
  <c r="W467" i="1" l="1"/>
  <c r="U468" i="1" s="1"/>
  <c r="W468" i="1" l="1"/>
  <c r="U469" i="1" s="1"/>
  <c r="W469" i="1" l="1"/>
  <c r="U470" i="1" s="1"/>
  <c r="W470" i="1" l="1"/>
  <c r="U471" i="1" s="1"/>
  <c r="W471" i="1" l="1"/>
  <c r="U472" i="1" s="1"/>
  <c r="W472" i="1" l="1"/>
  <c r="U473" i="1" s="1"/>
  <c r="W473" i="1" l="1"/>
  <c r="U474" i="1" s="1"/>
  <c r="W474" i="1" l="1"/>
  <c r="U475" i="1" s="1"/>
  <c r="V475" i="1" l="1"/>
  <c r="W475" i="1" s="1"/>
  <c r="U476" i="1" l="1"/>
  <c r="X475" i="1"/>
  <c r="Y475" i="1" s="1"/>
  <c r="V476" i="1" l="1"/>
  <c r="W476" i="1" s="1"/>
  <c r="U477" i="1" l="1"/>
  <c r="X476" i="1"/>
  <c r="Y476" i="1" s="1"/>
  <c r="V477" i="1" l="1"/>
  <c r="X477" i="1" l="1"/>
  <c r="Y477" i="1" s="1"/>
  <c r="W477" i="1"/>
  <c r="U478" i="1" s="1"/>
  <c r="V478" i="1" l="1"/>
  <c r="X478" i="1" l="1"/>
  <c r="Y478" i="1" s="1"/>
  <c r="W478" i="1"/>
  <c r="U479" i="1" s="1"/>
  <c r="W479" i="1" l="1"/>
  <c r="U480" i="1" s="1"/>
  <c r="W480" i="1" l="1"/>
  <c r="U481" i="1" s="1"/>
  <c r="W481" i="1" l="1"/>
  <c r="U482" i="1" s="1"/>
  <c r="W482" i="1" l="1"/>
  <c r="U483" i="1" s="1"/>
  <c r="W483" i="1" l="1"/>
  <c r="U484" i="1" s="1"/>
  <c r="W484" i="1" l="1"/>
  <c r="U485" i="1" s="1"/>
  <c r="V485" i="1" l="1"/>
  <c r="X485" i="1" l="1"/>
  <c r="Y485" i="1" s="1"/>
  <c r="W485" i="1"/>
  <c r="U486" i="1" s="1"/>
  <c r="W486" i="1" l="1"/>
  <c r="U487" i="1" s="1"/>
  <c r="W487" i="1" l="1"/>
  <c r="U488" i="1" s="1"/>
  <c r="W488" i="1" l="1"/>
  <c r="U489" i="1" s="1"/>
  <c r="V489" i="1" l="1"/>
  <c r="W489" i="1" s="1"/>
  <c r="U490" i="1" l="1"/>
  <c r="X489" i="1"/>
  <c r="Y489" i="1" s="1"/>
  <c r="V490" i="1" l="1"/>
  <c r="X490" i="1" l="1"/>
  <c r="Y490" i="1" s="1"/>
  <c r="AC54" i="1" s="1"/>
  <c r="W490" i="1"/>
  <c r="U491" i="1" s="1"/>
  <c r="W491" i="1" l="1"/>
  <c r="U492" i="1" s="1"/>
  <c r="W492" i="1" l="1"/>
  <c r="U493" i="1" s="1"/>
  <c r="W493" i="1" l="1"/>
  <c r="U494" i="1" s="1"/>
  <c r="W494" i="1" l="1"/>
  <c r="U495" i="1" s="1"/>
  <c r="W495" i="1" l="1"/>
  <c r="U496" i="1" s="1"/>
  <c r="W496" i="1" l="1"/>
  <c r="U497" i="1" s="1"/>
  <c r="W497" i="1" l="1"/>
  <c r="U498" i="1" s="1"/>
  <c r="W498" i="1" l="1"/>
  <c r="U499" i="1" s="1"/>
  <c r="W499" i="1" l="1"/>
  <c r="U500" i="1" s="1"/>
  <c r="W500" i="1" l="1"/>
  <c r="U501" i="1" s="1"/>
  <c r="W501" i="1" l="1"/>
  <c r="U502" i="1" s="1"/>
  <c r="V502" i="1" l="1"/>
  <c r="X502" i="1" l="1"/>
  <c r="Y502" i="1" s="1"/>
  <c r="AC55" i="1" s="1"/>
  <c r="W502" i="1"/>
  <c r="U503" i="1" s="1"/>
  <c r="W503" i="1" l="1"/>
  <c r="U504" i="1" s="1"/>
  <c r="W504" i="1" l="1"/>
  <c r="U505" i="1" s="1"/>
  <c r="W505" i="1" l="1"/>
  <c r="U506" i="1" s="1"/>
  <c r="W506" i="1" l="1"/>
  <c r="U507" i="1" s="1"/>
  <c r="W507" i="1" l="1"/>
  <c r="U508" i="1" s="1"/>
  <c r="W508" i="1" l="1"/>
  <c r="U509" i="1" s="1"/>
  <c r="V509" i="1" l="1"/>
  <c r="X509" i="1" l="1"/>
  <c r="Y509" i="1" s="1"/>
  <c r="W509" i="1"/>
  <c r="U510" i="1" s="1"/>
  <c r="V510" i="1" l="1"/>
  <c r="X510" i="1" l="1"/>
  <c r="Y510" i="1" s="1"/>
  <c r="W510" i="1"/>
  <c r="U511" i="1" s="1"/>
  <c r="V511" i="1" l="1"/>
  <c r="W511" i="1" s="1"/>
  <c r="U512" i="1" s="1"/>
  <c r="V512" i="1" l="1"/>
  <c r="X511" i="1"/>
  <c r="Y511" i="1" s="1"/>
  <c r="X512" i="1" l="1"/>
  <c r="Y512" i="1" s="1"/>
  <c r="W512" i="1"/>
  <c r="U513" i="1" s="1"/>
  <c r="W513" i="1" l="1"/>
  <c r="U514" i="1" s="1"/>
  <c r="V514" i="1" l="1"/>
  <c r="X514" i="1" l="1"/>
  <c r="Y514" i="1" s="1"/>
  <c r="W514" i="1"/>
  <c r="U515" i="1" s="1"/>
  <c r="W515" i="1" l="1"/>
  <c r="U516" i="1" s="1"/>
  <c r="W516" i="1" l="1"/>
  <c r="U517" i="1" s="1"/>
  <c r="W517" i="1" l="1"/>
  <c r="U518" i="1" s="1"/>
  <c r="W518" i="1" l="1"/>
  <c r="U519" i="1" s="1"/>
  <c r="W519" i="1" l="1"/>
  <c r="U520" i="1" s="1"/>
  <c r="W520" i="1" l="1"/>
  <c r="U521" i="1" s="1"/>
  <c r="V521" i="1" l="1"/>
  <c r="X521" i="1" l="1"/>
  <c r="Y521" i="1" s="1"/>
  <c r="W521" i="1"/>
  <c r="U522" i="1" s="1"/>
  <c r="V522" i="1" l="1"/>
  <c r="X522" i="1" l="1"/>
  <c r="Y522" i="1" s="1"/>
  <c r="W522" i="1"/>
  <c r="U523" i="1" s="1"/>
  <c r="V523" i="1" l="1"/>
  <c r="W523" i="1" s="1"/>
  <c r="U524" i="1" l="1"/>
  <c r="X523" i="1"/>
  <c r="Y523" i="1" s="1"/>
  <c r="V524" i="1" l="1"/>
  <c r="W524" i="1" s="1"/>
  <c r="U525" i="1" s="1"/>
  <c r="W525" i="1" l="1"/>
  <c r="U526" i="1" s="1"/>
  <c r="X524" i="1"/>
  <c r="Y524" i="1" s="1"/>
  <c r="V526" i="1" l="1"/>
  <c r="W526" i="1" s="1"/>
  <c r="U527" i="1" l="1"/>
  <c r="X526" i="1"/>
  <c r="Y526" i="1" s="1"/>
  <c r="W527" i="1" l="1"/>
  <c r="U528" i="1" s="1"/>
  <c r="W528" i="1" l="1"/>
  <c r="U529" i="1" s="1"/>
  <c r="W529" i="1" l="1"/>
  <c r="U530" i="1" s="1"/>
  <c r="W530" i="1" l="1"/>
  <c r="U531" i="1" s="1"/>
  <c r="W531" i="1" l="1"/>
  <c r="U532" i="1" s="1"/>
  <c r="W532" i="1" l="1"/>
  <c r="U533" i="1" s="1"/>
  <c r="V533" i="1" l="1"/>
  <c r="W533" i="1" s="1"/>
  <c r="U534" i="1" l="1"/>
  <c r="X533" i="1"/>
  <c r="Y533" i="1" s="1"/>
  <c r="V534" i="1" l="1"/>
  <c r="X534" i="1" l="1"/>
  <c r="Y534" i="1" s="1"/>
  <c r="W534" i="1"/>
  <c r="U535" i="1" s="1"/>
  <c r="V535" i="1" l="1"/>
  <c r="X535" i="1" l="1"/>
  <c r="Y535" i="1" s="1"/>
  <c r="W535" i="1"/>
  <c r="U536" i="1" s="1"/>
  <c r="V536" i="1" l="1"/>
  <c r="X536" i="1" l="1"/>
  <c r="Y536" i="1" s="1"/>
  <c r="W536" i="1"/>
  <c r="U537" i="1" s="1"/>
  <c r="V537" i="1" l="1"/>
  <c r="W537" i="1" s="1"/>
  <c r="U538" i="1" s="1"/>
  <c r="V538" i="1" l="1"/>
  <c r="W538" i="1" s="1"/>
  <c r="U539" i="1" s="1"/>
  <c r="X537" i="1"/>
  <c r="Y537" i="1" s="1"/>
  <c r="W539" i="1" l="1"/>
  <c r="U540" i="1" s="1"/>
  <c r="X538" i="1"/>
  <c r="Y538" i="1" s="1"/>
  <c r="W540" i="1" l="1"/>
  <c r="U541" i="1" s="1"/>
  <c r="W541" i="1" l="1"/>
  <c r="U542" i="1" s="1"/>
  <c r="W542" i="1" l="1"/>
  <c r="U543" i="1" s="1"/>
  <c r="W543" i="1" l="1"/>
  <c r="U544" i="1" s="1"/>
  <c r="W544" i="1" l="1"/>
  <c r="U545" i="1" s="1"/>
  <c r="V545" i="1" l="1"/>
  <c r="W545" i="1" s="1"/>
  <c r="U546" i="1" s="1"/>
  <c r="V546" i="1" l="1"/>
  <c r="X545" i="1"/>
  <c r="Y545" i="1" s="1"/>
  <c r="X546" i="1" l="1"/>
  <c r="Y546" i="1" s="1"/>
  <c r="W546" i="1"/>
  <c r="U547" i="1" s="1"/>
  <c r="W547" i="1" l="1"/>
  <c r="U548" i="1" s="1"/>
  <c r="W548" i="1" l="1"/>
  <c r="U549" i="1" s="1"/>
  <c r="V549" i="1" l="1"/>
  <c r="W549" i="1" s="1"/>
  <c r="U550" i="1" l="1"/>
  <c r="X549" i="1"/>
  <c r="Y549" i="1" s="1"/>
  <c r="V550" i="1" l="1"/>
  <c r="X550" i="1" l="1"/>
  <c r="Y550" i="1" s="1"/>
  <c r="W550" i="1"/>
  <c r="U551" i="1" s="1"/>
  <c r="W551" i="1" l="1"/>
  <c r="U552" i="1" s="1"/>
  <c r="W552" i="1" l="1"/>
  <c r="U553" i="1" s="1"/>
  <c r="W553" i="1" l="1"/>
  <c r="U554" i="1" s="1"/>
  <c r="W554" i="1" l="1"/>
  <c r="U555" i="1" s="1"/>
  <c r="W555" i="1" l="1"/>
  <c r="U556" i="1" s="1"/>
  <c r="W556" i="1" l="1"/>
  <c r="U557" i="1" s="1"/>
  <c r="V557" i="1" l="1"/>
  <c r="X557" i="1" l="1"/>
  <c r="Y557" i="1" s="1"/>
  <c r="W557" i="1"/>
  <c r="U558" i="1" s="1"/>
  <c r="V558" i="1" l="1"/>
  <c r="X558" i="1" l="1"/>
  <c r="Y558" i="1" s="1"/>
  <c r="W558" i="1"/>
  <c r="U559" i="1" s="1"/>
  <c r="V559" i="1" l="1"/>
  <c r="W559" i="1" s="1"/>
  <c r="U560" i="1" l="1"/>
  <c r="X559" i="1"/>
  <c r="Y559" i="1" s="1"/>
  <c r="V560" i="1" l="1"/>
  <c r="X560" i="1" l="1"/>
  <c r="Y560" i="1" s="1"/>
  <c r="W560" i="1"/>
  <c r="U561" i="1" s="1"/>
  <c r="V561" i="1" l="1"/>
  <c r="W561" i="1" s="1"/>
  <c r="U562" i="1" s="1"/>
  <c r="V562" i="1" l="1"/>
  <c r="X561" i="1"/>
  <c r="Y561" i="1" s="1"/>
  <c r="X562" i="1" l="1"/>
  <c r="Y562" i="1" s="1"/>
  <c r="W562" i="1"/>
  <c r="U563" i="1" s="1"/>
  <c r="W563" i="1" l="1"/>
  <c r="U564" i="1" s="1"/>
  <c r="W564" i="1" l="1"/>
  <c r="U565" i="1" s="1"/>
  <c r="W565" i="1" l="1"/>
  <c r="U566" i="1" s="1"/>
  <c r="W566" i="1" l="1"/>
  <c r="U567" i="1" s="1"/>
  <c r="W567" i="1" l="1"/>
  <c r="U568" i="1" s="1"/>
  <c r="W568" i="1" l="1"/>
  <c r="U569" i="1" s="1"/>
  <c r="W569" i="1" l="1"/>
  <c r="U570" i="1" s="1"/>
  <c r="V570" i="1" l="1"/>
  <c r="X570" i="1" l="1"/>
  <c r="Y570" i="1" s="1"/>
  <c r="W570" i="1"/>
  <c r="U571" i="1" s="1"/>
  <c r="V571" i="1" l="1"/>
  <c r="X571" i="1" l="1"/>
  <c r="Y571" i="1" s="1"/>
  <c r="W571" i="1"/>
  <c r="U572" i="1" s="1"/>
  <c r="V572" i="1" l="1"/>
  <c r="W572" i="1" s="1"/>
  <c r="U573" i="1" l="1"/>
  <c r="X572" i="1"/>
  <c r="Y572" i="1" s="1"/>
  <c r="AC61" i="1" s="1"/>
  <c r="W573" i="1" l="1"/>
  <c r="U574" i="1" s="1"/>
  <c r="W574" i="1" l="1"/>
  <c r="U575" i="1" s="1"/>
  <c r="W575" i="1" l="1"/>
  <c r="U576" i="1" s="1"/>
  <c r="W576" i="1" l="1"/>
  <c r="U577" i="1" s="1"/>
  <c r="W577" i="1" l="1"/>
  <c r="U578" i="1" s="1"/>
  <c r="W578" i="1" l="1"/>
  <c r="U579" i="1" s="1"/>
  <c r="W579" i="1" l="1"/>
  <c r="U580" i="1" s="1"/>
  <c r="W580" i="1" l="1"/>
  <c r="U581" i="1" s="1"/>
  <c r="V581" i="1" l="1"/>
  <c r="X581" i="1" l="1"/>
  <c r="Y581" i="1" s="1"/>
  <c r="W581" i="1"/>
  <c r="U582" i="1" s="1"/>
  <c r="V582" i="1" l="1"/>
  <c r="X582" i="1" l="1"/>
  <c r="Y582" i="1" s="1"/>
  <c r="W582" i="1"/>
  <c r="U583" i="1" s="1"/>
  <c r="V583" i="1" l="1"/>
  <c r="X583" i="1" l="1"/>
  <c r="Y583" i="1" s="1"/>
  <c r="W583" i="1"/>
  <c r="U584" i="1" s="1"/>
  <c r="V584" i="1" l="1"/>
  <c r="W584" i="1" s="1"/>
  <c r="U585" i="1" l="1"/>
  <c r="X584" i="1"/>
  <c r="Y584" i="1" s="1"/>
  <c r="W585" i="1" l="1"/>
  <c r="U586" i="1" s="1"/>
  <c r="V586" i="1" l="1"/>
  <c r="X586" i="1" l="1"/>
  <c r="Y586" i="1" s="1"/>
  <c r="W586" i="1"/>
  <c r="U587" i="1" s="1"/>
  <c r="W587" i="1" l="1"/>
  <c r="U588" i="1" s="1"/>
  <c r="AC16" i="1"/>
  <c r="AC18" i="1"/>
  <c r="AC19" i="1"/>
  <c r="AC20" i="1"/>
  <c r="AC22" i="1"/>
  <c r="AC23" i="1"/>
  <c r="AC24" i="1"/>
  <c r="AC28" i="1"/>
  <c r="AC32" i="1"/>
  <c r="AC33" i="1"/>
  <c r="AC34" i="1"/>
  <c r="AC35" i="1"/>
  <c r="AC36" i="1"/>
  <c r="AC37" i="1"/>
  <c r="AC38" i="1"/>
  <c r="AC39" i="1"/>
  <c r="AC40" i="1"/>
  <c r="AC42" i="1"/>
  <c r="AC43" i="1"/>
  <c r="AC45" i="1"/>
  <c r="AC46" i="1"/>
  <c r="AC47" i="1"/>
  <c r="AC50" i="1"/>
  <c r="AC53" i="1"/>
  <c r="AC56" i="1"/>
  <c r="AC57" i="1"/>
  <c r="AC58" i="1"/>
  <c r="AC59" i="1"/>
  <c r="AC60" i="1"/>
  <c r="AC62" i="1"/>
  <c r="W588" i="1" l="1"/>
  <c r="U589" i="1" s="1"/>
  <c r="AC13" i="1"/>
  <c r="C6" i="4" s="1"/>
  <c r="W589" i="1" l="1"/>
  <c r="U590" i="1" s="1"/>
  <c r="W590" i="1" s="1"/>
</calcChain>
</file>

<file path=xl/sharedStrings.xml><?xml version="1.0" encoding="utf-8"?>
<sst xmlns="http://schemas.openxmlformats.org/spreadsheetml/2006/main" count="787" uniqueCount="150">
  <si>
    <t>Year</t>
  </si>
  <si>
    <t>Month</t>
  </si>
  <si>
    <t>Date</t>
  </si>
  <si>
    <t>Year Type</t>
  </si>
  <si>
    <t>Shortage at Grand Island (AF), based on OpStudy A-5 Col 8</t>
  </si>
  <si>
    <t>Normal</t>
  </si>
  <si>
    <t>Wet</t>
  </si>
  <si>
    <t>Dry</t>
  </si>
  <si>
    <t>WMC Loss Model Output</t>
  </si>
  <si>
    <t>Yr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</si>
  <si>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</si>
  <si>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</si>
  <si>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</si>
  <si>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</si>
  <si>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</si>
  <si>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</si>
  <si>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</si>
  <si>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</si>
  <si>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</si>
  <si>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</si>
  <si>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</si>
  <si>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</si>
  <si>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Yr type</t>
  </si>
  <si>
    <t>Water Year</t>
  </si>
  <si>
    <t>Total</t>
  </si>
  <si>
    <t>Average</t>
  </si>
  <si>
    <t>Yr Type</t>
  </si>
  <si>
    <t>AF</t>
  </si>
  <si>
    <t>WMC Loss Model Data - Lake McConaughy to Grand Island (reorganized by Calendar Year)</t>
  </si>
  <si>
    <t>Percentage of flows released from Lake McConaughy that reach Grand Island per WMC Loss Model</t>
  </si>
  <si>
    <t>(Amount of 100 cfs released from Lake McConaughy that reaches Grand Island)</t>
  </si>
  <si>
    <t>Wtr Yr</t>
  </si>
  <si>
    <t>YearType</t>
  </si>
  <si>
    <t>Hydr Cond</t>
  </si>
  <si>
    <t>Loss Avg</t>
  </si>
  <si>
    <t>Average monthly percentage of water released from Lake McConaughy reaching Grand Island (%)</t>
  </si>
  <si>
    <t>Average monthly percentage of water from Lake McConaughy reaching Grand Island (%) (reorganized to columns)</t>
  </si>
  <si>
    <t>Average monthly percentage of water lost from Lake McConaughy to Grand Island</t>
  </si>
  <si>
    <t>* Flow at Grand Island is used in the USFWS Classification.</t>
  </si>
  <si>
    <t>Evap</t>
  </si>
  <si>
    <t>Appendix E</t>
  </si>
  <si>
    <t>Avg</t>
  </si>
  <si>
    <t>Score</t>
  </si>
  <si>
    <t>Year&amp;Month</t>
  </si>
  <si>
    <t>CNPPID Irrigator Lease Score Analysis</t>
  </si>
  <si>
    <t>Kingsley Releases Reaching Grand Island</t>
  </si>
  <si>
    <t>McConaughy Monthly Evaporation</t>
  </si>
  <si>
    <t>Acres Enrolled</t>
  </si>
  <si>
    <t>Credit to EA [AF]</t>
  </si>
  <si>
    <t>AF/acre</t>
  </si>
  <si>
    <t>Credit Rate =</t>
  </si>
  <si>
    <t>Scenario</t>
  </si>
  <si>
    <t>October Credit to EA [AF]</t>
  </si>
  <si>
    <t>Irrigator Lease Credit Stored in EA [AF]</t>
  </si>
  <si>
    <t>Irrigator Lease Credit to EA [AF]</t>
  </si>
  <si>
    <t>Evap Losses [AF]</t>
  </si>
  <si>
    <t>Transit Losses [AF]</t>
  </si>
  <si>
    <t>Releases to Reduce Shortages [AF]</t>
  </si>
  <si>
    <t>Score Credit at Grand Island [AF]</t>
  </si>
  <si>
    <t>Stored Lease Credit</t>
  </si>
  <si>
    <t>Average Score Credit =</t>
  </si>
  <si>
    <t>CNPPID Irrigator Lease Score Analysis Summary</t>
  </si>
  <si>
    <t>Score Efficiency</t>
  </si>
  <si>
    <t>Score [AF]</t>
  </si>
  <si>
    <t>Enter Value, 1-7</t>
  </si>
  <si>
    <t>October Credit to EA, no Dry Years [AF]</t>
  </si>
  <si>
    <t>Dry Years</t>
  </si>
  <si>
    <t>Enter Y or N</t>
  </si>
  <si>
    <t>For Calcs</t>
  </si>
  <si>
    <t>Score with Irrigator Lease All Years (48 Years)</t>
  </si>
  <si>
    <t>Score with Irrigator Lease Wet/Normal Years (36 Years)</t>
  </si>
  <si>
    <t>Allocation</t>
  </si>
  <si>
    <t>Reduced</t>
  </si>
  <si>
    <t>Full</t>
  </si>
  <si>
    <t>(1) dry years represent 25% of study period</t>
  </si>
  <si>
    <t>(2) with no irrigator lease in all dry years, score reduced by 26.45%</t>
  </si>
  <si>
    <t>(3) historically, reduced allocation in 8 of 78 years since 1942, or 10.26%</t>
  </si>
  <si>
    <t>25/26.45 = 10.26/x</t>
  </si>
  <si>
    <t xml:space="preserve">x = </t>
  </si>
  <si>
    <t>(4) if dry years represent 10.26% of study period, full allocation score reduced by 10.86%</t>
  </si>
  <si>
    <t>Score with No Irrigator Lease in Historical Reduced-Allocation Years (8 of 78 years, or 10.26% of the time)</t>
  </si>
  <si>
    <t>Total Years =</t>
  </si>
  <si>
    <t>Number of Years with Reduced Enrollment =</t>
  </si>
  <si>
    <t>Median Shortage =</t>
  </si>
  <si>
    <t>Tables for Appendices:</t>
  </si>
  <si>
    <t>Scenario 1a Score Credit [AF]</t>
  </si>
  <si>
    <t>Scenario 1b Score Credit [AF]</t>
  </si>
  <si>
    <t>Scenario 1c Score Credit [AF]</t>
  </si>
  <si>
    <t>Scenario 1d Score Credit [AF]</t>
  </si>
  <si>
    <t>Scenario 1e Score Credit [AF]</t>
  </si>
  <si>
    <t>Scenario 1f Score Credit [AF]</t>
  </si>
  <si>
    <t>Scenario 1g Score Credit [AF]</t>
  </si>
  <si>
    <t>Y</t>
  </si>
  <si>
    <t>Appendix F</t>
  </si>
  <si>
    <t>Page 1 of 7</t>
  </si>
  <si>
    <t>Page 2 of 7</t>
  </si>
  <si>
    <t>Page 3 of 7</t>
  </si>
  <si>
    <t>Page 4 of 7</t>
  </si>
  <si>
    <t>Page 5 of 7</t>
  </si>
  <si>
    <t>Page 6 of 7</t>
  </si>
  <si>
    <t>Page 7 of 7</t>
  </si>
  <si>
    <t>Page 1 of 1</t>
  </si>
  <si>
    <t>Table E-1:  OPSTUDY Modeled Shortages at Grand Island (AF).</t>
  </si>
  <si>
    <t>Shortage at Grand Island [AF]</t>
  </si>
  <si>
    <t>Row Labels</t>
  </si>
  <si>
    <t>Grand Total</t>
  </si>
  <si>
    <t>Sum of Shortage at Grand Island [AF]</t>
  </si>
  <si>
    <t>Column Labels</t>
  </si>
  <si>
    <t>NORMAL</t>
  </si>
  <si>
    <t>WET</t>
  </si>
  <si>
    <t>DRY</t>
  </si>
  <si>
    <t>Score Analysis - Monthly Target Flow Shortages</t>
  </si>
  <si>
    <t>Sum of Scenario 1g Score Credit [AF]</t>
  </si>
  <si>
    <t>Scenario 2a Score Credit [AF]</t>
  </si>
  <si>
    <t>Scenario 2b Score Credit [AF]</t>
  </si>
  <si>
    <t>Scenario 2c Score Credit [AF]</t>
  </si>
  <si>
    <t>Scenario 2d Score Credit [AF]</t>
  </si>
  <si>
    <t>Scenario 2e Score Credit [AF]</t>
  </si>
  <si>
    <t>Scenario 2f Score Credit [AF]</t>
  </si>
  <si>
    <t>Scenario 2g Score Credit [AF]</t>
  </si>
  <si>
    <t>Appendix G</t>
  </si>
  <si>
    <t>Score Analysis - Scenario 1 with 1,037 acres enrolled</t>
  </si>
  <si>
    <t>Table F-1:  Scenario 1 Score Credit at Grand Island (AF).</t>
  </si>
  <si>
    <t>Score Analysis - Scenario 1 with 1,275 acres enrolled</t>
  </si>
  <si>
    <t>Table F-2:  Scenario 1 Score Credit at Grand Island (AF).</t>
  </si>
  <si>
    <t>Score Analysis - Scenario 1 with 2,000 acres enrolled</t>
  </si>
  <si>
    <t>Table F-3:  Scenario 1 Score Credit at Grand Island (AF).</t>
  </si>
  <si>
    <t>Score Analysis - Scenario 1 with 2,055 acres enrolled</t>
  </si>
  <si>
    <t>Table F-4:  Scenario 1 Score Credit at Grand Island (AF).</t>
  </si>
  <si>
    <t>Score Analysis - Scenario 1 with 2,100 acres enrolled</t>
  </si>
  <si>
    <t>Table F-5:  Scenario 1 Score Credit at Grand Island (AF).</t>
  </si>
  <si>
    <t>Score Analysis - Scenario 1 with 2,948 acres enrolled</t>
  </si>
  <si>
    <t>Table F-6:  Scenario 1 Score Credit at Grand Island (AF).</t>
  </si>
  <si>
    <t>Score Analysis - Scenario 1 with 3,000 acres enrolled</t>
  </si>
  <si>
    <t>Table F-7:  Scenario 1 Score Credit at Grand Island (AF).</t>
  </si>
  <si>
    <t>Score Analysis - Scenario 2 with 1,037 acres enrolled</t>
  </si>
  <si>
    <t>Score Analysis - Scenario 2 with 1,275 acres enrolled</t>
  </si>
  <si>
    <t>Score Analysis - Scenario 2 with 2,000 acres enrolled</t>
  </si>
  <si>
    <t>Score Analysis - Scenario 2 with 2,055 acres enrolled</t>
  </si>
  <si>
    <t>Score Analysis - Scenario 2 with 2,100 acres enrolled</t>
  </si>
  <si>
    <t>Score Analysis - Scenario 2 with 2,948 acres enrolled</t>
  </si>
  <si>
    <t>Score Analysis - Scenario 2 with 3,000 acres enrolled</t>
  </si>
  <si>
    <t>Sum of Scenario 2g Score Credit [AF]</t>
  </si>
  <si>
    <t>Table G-7:  Scenario 2 Score Credit at Grand Island (AF).</t>
  </si>
  <si>
    <t>Table G-6:  Scenario 2 Score Credit at Grand Island (AF).</t>
  </si>
  <si>
    <t>Table G-5:  Scenario 2 Score Credit at Grand Island (AF).</t>
  </si>
  <si>
    <t>Table G-4:  Scenario 2 Score Credit at Grand Island (AF).</t>
  </si>
  <si>
    <t>Table G-3:  Scenario 2 Score Credit at Grand Island (AF).</t>
  </si>
  <si>
    <t>Table G-2:  Scenario 2 Score Credit at Grand Island (AF).</t>
  </si>
  <si>
    <t>Table G-1:  Scenario 2 Score Credit at Grand Island (AF).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</si>
</sst>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[$-409]mmm\-yy;@"/>
    <numFmt numFmtId="165" formatCode="0.0"/>
    <numFmt numFmtId="166" formatCode="_(* #,##0.0_);_(* \(#,##0.0\);_(* &quot;-&quot;??_);_(@_)"/>
    <numFmt numFmtId="167" formatCode="_(* #,##0_);_(* \(#,##0\);_(* &quot;-&quot;??_);_(@_)"/>
    <numFmt numFmtId="168" formatCode="#,##0.0_);\(#,##0.0\)"/>
    <numFmt numFmtId="169" formatCode="#,##0.0"/>
    <numFmt numFmtId="170" formatCode="0.000%"/>
    <numFmt numFmtId="171" formatCode="[$-409]mmmm\ d\,\ yy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4"/>
      <color theme="3" tint="0.3999755851924192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/>
    <xf numFmtId="0" fontId="2" fillId="0" borderId="0" xfId="0" applyFont="1"/>
    <xf numFmtId="0" fontId="2" fillId="2" borderId="1" xfId="0" applyFont="1" applyFill="1" applyBorder="1"/>
    <xf numFmtId="0" fontId="0" fillId="0" borderId="1" xfId="0" applyBorder="1"/>
    <xf numFmtId="165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166" fontId="0" fillId="0" borderId="1" xfId="1" applyNumberFormat="1" applyFont="1" applyBorder="1"/>
    <xf numFmtId="165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center"/>
    </xf>
    <xf numFmtId="9" fontId="0" fillId="0" borderId="1" xfId="2" applyFont="1" applyBorder="1"/>
    <xf numFmtId="1" fontId="0" fillId="0" borderId="0" xfId="0" applyNumberFormat="1"/>
    <xf numFmtId="0" fontId="6" fillId="0" borderId="0" xfId="0" applyFont="1" applyAlignment="1">
      <alignment horizontal="center"/>
    </xf>
    <xf numFmtId="3" fontId="0" fillId="0" borderId="0" xfId="0" applyNumberFormat="1"/>
    <xf numFmtId="0" fontId="4" fillId="0" borderId="0" xfId="0" applyFont="1"/>
    <xf numFmtId="0" fontId="0" fillId="0" borderId="5" xfId="0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/>
    </xf>
    <xf numFmtId="165" fontId="0" fillId="0" borderId="8" xfId="0" applyNumberFormat="1" applyBorder="1"/>
    <xf numFmtId="166" fontId="0" fillId="0" borderId="8" xfId="1" applyNumberFormat="1" applyFont="1" applyBorder="1"/>
    <xf numFmtId="0" fontId="6" fillId="0" borderId="9" xfId="0" applyFont="1" applyBorder="1" applyAlignment="1">
      <alignment horizontal="center"/>
    </xf>
    <xf numFmtId="1" fontId="0" fillId="0" borderId="1" xfId="0" applyNumberFormat="1" applyBorder="1"/>
    <xf numFmtId="2" fontId="0" fillId="0" borderId="0" xfId="0" applyNumberFormat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9" fontId="8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4" borderId="0" xfId="0" applyFill="1"/>
    <xf numFmtId="3" fontId="0" fillId="0" borderId="1" xfId="0" applyNumberFormat="1" applyBorder="1" applyAlignment="1">
      <alignment horizontal="center"/>
    </xf>
    <xf numFmtId="3" fontId="0" fillId="0" borderId="1" xfId="0" applyNumberFormat="1" applyBorder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1" fillId="0" borderId="0" xfId="0" applyFont="1"/>
    <xf numFmtId="0" fontId="12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3" fontId="12" fillId="0" borderId="1" xfId="0" applyNumberFormat="1" applyFont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0" fontId="12" fillId="0" borderId="10" xfId="0" applyFont="1" applyBorder="1" applyAlignment="1">
      <alignment horizontal="left" vertical="top" wrapText="1"/>
    </xf>
    <xf numFmtId="43" fontId="0" fillId="0" borderId="0" xfId="2" applyNumberFormat="1" applyFont="1"/>
    <xf numFmtId="43" fontId="0" fillId="0" borderId="0" xfId="0" applyNumberFormat="1"/>
    <xf numFmtId="0" fontId="0" fillId="0" borderId="0" xfId="0" applyAlignment="1">
      <alignment horizontal="center" vertical="center" wrapText="1"/>
    </xf>
    <xf numFmtId="9" fontId="0" fillId="0" borderId="0" xfId="0" applyNumberFormat="1"/>
    <xf numFmtId="0" fontId="2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17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/>
    <xf numFmtId="3" fontId="0" fillId="0" borderId="1" xfId="1" applyNumberFormat="1" applyFont="1" applyBorder="1"/>
    <xf numFmtId="167" fontId="0" fillId="0" borderId="1" xfId="0" applyNumberForma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69" fontId="0" fillId="0" borderId="1" xfId="0" applyNumberFormat="1" applyBorder="1"/>
    <xf numFmtId="168" fontId="0" fillId="0" borderId="1" xfId="1" applyNumberFormat="1" applyFont="1" applyBorder="1"/>
    <xf numFmtId="168" fontId="0" fillId="0" borderId="1" xfId="0" applyNumberFormat="1" applyBorder="1"/>
    <xf numFmtId="170" fontId="0" fillId="0" borderId="1" xfId="0" applyNumberFormat="1" applyBorder="1"/>
    <xf numFmtId="0" fontId="0" fillId="4" borderId="0" xfId="0" applyFill="1" applyAlignment="1">
      <alignment horizontal="right"/>
    </xf>
    <xf numFmtId="167" fontId="0" fillId="4" borderId="0" xfId="0" applyNumberFormat="1" applyFill="1"/>
    <xf numFmtId="0" fontId="2" fillId="5" borderId="1" xfId="0" applyFont="1" applyFill="1" applyBorder="1" applyAlignment="1">
      <alignment horizontal="center" wrapText="1"/>
    </xf>
    <xf numFmtId="9" fontId="0" fillId="0" borderId="1" xfId="2" applyFont="1" applyBorder="1" applyAlignment="1">
      <alignment horizontal="center"/>
    </xf>
    <xf numFmtId="0" fontId="2" fillId="0" borderId="0" xfId="0" applyFont="1" applyAlignment="1">
      <alignment horizontal="left"/>
    </xf>
    <xf numFmtId="171" fontId="2" fillId="0" borderId="0" xfId="0" applyNumberFormat="1" applyFont="1" applyAlignment="1">
      <alignment horizontal="left"/>
    </xf>
    <xf numFmtId="170" fontId="0" fillId="0" borderId="1" xfId="2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0" fontId="0" fillId="0" borderId="0" xfId="2" applyNumberFormat="1" applyFont="1"/>
    <xf numFmtId="10" fontId="0" fillId="0" borderId="0" xfId="0" applyNumberFormat="1"/>
    <xf numFmtId="0" fontId="0" fillId="0" borderId="0" xfId="0" quotePrefix="1"/>
    <xf numFmtId="169" fontId="0" fillId="0" borderId="0" xfId="0" applyNumberFormat="1"/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/>
    <xf numFmtId="0" fontId="0" fillId="0" borderId="11" xfId="0" applyBorder="1" applyAlignment="1">
      <alignment horizontal="right" wrapText="1"/>
    </xf>
    <xf numFmtId="170" fontId="0" fillId="4" borderId="0" xfId="2" applyNumberFormat="1" applyFont="1" applyFill="1"/>
    <xf numFmtId="0" fontId="2" fillId="0" borderId="1" xfId="0" applyFont="1" applyBorder="1" applyAlignment="1">
      <alignment horizontal="center" wrapText="1"/>
    </xf>
    <xf numFmtId="168" fontId="0" fillId="0" borderId="0" xfId="0" applyNumberFormat="1"/>
    <xf numFmtId="37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2" fillId="0" borderId="0" xfId="0" applyFont="1" applyBorder="1" applyAlignment="1">
      <alignment horizontal="left" vertical="top" wrapText="1"/>
    </xf>
    <xf numFmtId="3" fontId="12" fillId="0" borderId="0" xfId="0" applyNumberFormat="1" applyFont="1" applyFill="1" applyBorder="1" applyAlignment="1">
      <alignment horizontal="center"/>
    </xf>
    <xf numFmtId="3" fontId="12" fillId="4" borderId="1" xfId="0" applyNumberFormat="1" applyFont="1" applyFill="1" applyBorder="1" applyAlignment="1">
      <alignment horizontal="center"/>
    </xf>
    <xf numFmtId="3" fontId="12" fillId="2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3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97436118607239"/>
          <c:y val="4.8925404496581844E-2"/>
          <c:w val="0.8377011324288689"/>
          <c:h val="0.58936106443431069"/>
        </c:manualLayout>
      </c:layout>
      <c:scatterChart>
        <c:scatterStyle val="lineMarker"/>
        <c:varyColors val="0"/>
        <c:ser>
          <c:idx val="0"/>
          <c:order val="0"/>
          <c:tx>
            <c:v>Scenario 1: Irrigator Lease All Years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Summary!$B$10:$B$16</c:f>
              <c:numCache>
                <c:formatCode>#,##0</c:formatCode>
                <c:ptCount val="7"/>
                <c:pt idx="0">
                  <c:v>1037</c:v>
                </c:pt>
                <c:pt idx="1">
                  <c:v>1275</c:v>
                </c:pt>
                <c:pt idx="2">
                  <c:v>2000</c:v>
                </c:pt>
                <c:pt idx="3">
                  <c:v>2055</c:v>
                </c:pt>
                <c:pt idx="4">
                  <c:v>2100</c:v>
                </c:pt>
                <c:pt idx="5">
                  <c:v>2948</c:v>
                </c:pt>
                <c:pt idx="6">
                  <c:v>3000</c:v>
                </c:pt>
              </c:numCache>
            </c:numRef>
          </c:xVal>
          <c:yVal>
            <c:numRef>
              <c:f>Summary!$D$10:$D$16</c:f>
              <c:numCache>
                <c:formatCode>#,##0</c:formatCode>
                <c:ptCount val="7"/>
                <c:pt idx="0">
                  <c:v>686</c:v>
                </c:pt>
                <c:pt idx="1">
                  <c:v>842</c:v>
                </c:pt>
                <c:pt idx="2">
                  <c:v>1322</c:v>
                </c:pt>
                <c:pt idx="3">
                  <c:v>1358</c:v>
                </c:pt>
                <c:pt idx="4">
                  <c:v>1388</c:v>
                </c:pt>
                <c:pt idx="5">
                  <c:v>1948</c:v>
                </c:pt>
                <c:pt idx="6">
                  <c:v>1983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A9-4EBF-94AF-23347C8087B1}"/>
            </c:ext>
          </c:extLst>
        </c:ser>
        <c:ser>
          <c:idx val="1"/>
          <c:order val="1"/>
          <c:tx>
            <c:v>Scenario 2: Irrigator Lease Wet/Normal Years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Summary!$B$20:$B$26</c:f>
              <c:numCache>
                <c:formatCode>#,##0</c:formatCode>
                <c:ptCount val="7"/>
                <c:pt idx="0">
                  <c:v>1037</c:v>
                </c:pt>
                <c:pt idx="1">
                  <c:v>1275</c:v>
                </c:pt>
                <c:pt idx="2">
                  <c:v>2000</c:v>
                </c:pt>
                <c:pt idx="3">
                  <c:v>2055</c:v>
                </c:pt>
                <c:pt idx="4">
                  <c:v>2100</c:v>
                </c:pt>
                <c:pt idx="5">
                  <c:v>2948</c:v>
                </c:pt>
                <c:pt idx="6">
                  <c:v>3000</c:v>
                </c:pt>
              </c:numCache>
            </c:numRef>
          </c:xVal>
          <c:yVal>
            <c:numRef>
              <c:f>Summary!$D$20:$D$26</c:f>
              <c:numCache>
                <c:formatCode>#,##0</c:formatCode>
                <c:ptCount val="7"/>
                <c:pt idx="0">
                  <c:v>504</c:v>
                </c:pt>
                <c:pt idx="1">
                  <c:v>620</c:v>
                </c:pt>
                <c:pt idx="2">
                  <c:v>972</c:v>
                </c:pt>
                <c:pt idx="3">
                  <c:v>999</c:v>
                </c:pt>
                <c:pt idx="4">
                  <c:v>1021</c:v>
                </c:pt>
                <c:pt idx="5">
                  <c:v>1433</c:v>
                </c:pt>
                <c:pt idx="6">
                  <c:v>1458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A9-4EBF-94AF-23347C8087B1}"/>
            </c:ext>
          </c:extLst>
        </c:ser>
        <c:ser>
          <c:idx val="2"/>
          <c:order val="2"/>
          <c:tx>
            <c:v>Scenario 3: Irrigator Lease with Historical Allocations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Summary!$B$40:$B$46</c:f>
              <c:numCache>
                <c:formatCode>#,##0</c:formatCode>
                <c:ptCount val="7"/>
                <c:pt idx="0">
                  <c:v>1037</c:v>
                </c:pt>
                <c:pt idx="1">
                  <c:v>1275</c:v>
                </c:pt>
                <c:pt idx="2">
                  <c:v>2000</c:v>
                </c:pt>
                <c:pt idx="3">
                  <c:v>2055</c:v>
                </c:pt>
                <c:pt idx="4">
                  <c:v>2100</c:v>
                </c:pt>
                <c:pt idx="5">
                  <c:v>2948</c:v>
                </c:pt>
                <c:pt idx="6">
                  <c:v>3000</c:v>
                </c:pt>
              </c:numCache>
            </c:numRef>
          </c:xVal>
          <c:yVal>
            <c:numRef>
              <c:f>Summary!$D$40:$D$46</c:f>
              <c:numCache>
                <c:formatCode>#,##0</c:formatCode>
                <c:ptCount val="7"/>
                <c:pt idx="0">
                  <c:v>611.50040000000001</c:v>
                </c:pt>
                <c:pt idx="1">
                  <c:v>750.55880000000002</c:v>
                </c:pt>
                <c:pt idx="2">
                  <c:v>1178.4307999999999</c:v>
                </c:pt>
                <c:pt idx="3">
                  <c:v>1210.5211999999999</c:v>
                </c:pt>
                <c:pt idx="4">
                  <c:v>1237.2631999999999</c:v>
                </c:pt>
                <c:pt idx="5">
                  <c:v>1736.4471999999998</c:v>
                </c:pt>
                <c:pt idx="6">
                  <c:v>1767.6461999999999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336-4C9B-9EAC-4582FBC3D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977632"/>
        <c:axId val="337970744"/>
      </c:scatterChart>
      <c:valAx>
        <c:axId val="337977632"/>
        <c:scaling>
          <c:orientation val="minMax"/>
          <c:max val="3000"/>
          <c:min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aseline="0">
                    <a:solidFill>
                      <a:sysClr val="windowText" lastClr="000000"/>
                    </a:solidFill>
                  </a:rPr>
                  <a:t>Enrolled Acres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970744"/>
        <c:crosses val="autoZero"/>
        <c:crossBetween val="midCat"/>
        <c:majorUnit val="250"/>
      </c:valAx>
      <c:valAx>
        <c:axId val="337970744"/>
        <c:scaling>
          <c:orientation val="minMax"/>
          <c:min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aseline="0">
                    <a:solidFill>
                      <a:schemeClr val="tx1"/>
                    </a:solidFill>
                  </a:rPr>
                  <a:t>Score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977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92463618104075"/>
          <c:y val="0.77077545873499187"/>
          <c:w val="0.73087591750561709"/>
          <c:h val="0.207306739350163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9524</xdr:colOff>
      <xdr:row>8</xdr:row>
      <xdr:rowOff>61911</xdr:rowOff>
    </xdr:from>
    <xdr:to>
      <xdr:col>16</xdr:col>
      <xdr:colOff>609599</xdr:colOff>
      <xdr:row>33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BC2D30-0C6B-4598-8ED4-5B34DB440B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eth Turner" refreshedDate="43587.44778865741" createdVersion="6" refreshedVersion="6" minRefreshableVersion="3" recordCount="576" xr:uid="{F727E627-D3D9-44B4-BE7F-277C7B0A7F3E}">
  <cacheSource type="worksheet">
    <worksheetSource ref="B5:D581" sheet="Appendix E Table"/>
  </cacheSource>
  <cacheFields count="3">
    <cacheField name="Year" numFmtId="0">
      <sharedItems containsSemiMixedTypes="0" containsString="0" containsNumber="1" containsInteger="1" minValue="1947" maxValue="1994" count="48">
        <n v="1947"/>
        <n v="1948"/>
        <n v="1949"/>
        <n v="1950"/>
        <n v="1951"/>
        <n v="1952"/>
        <n v="1953"/>
        <n v="1954"/>
        <n v="1955"/>
        <n v="1956"/>
        <n v="1957"/>
        <n v="1958"/>
        <n v="1959"/>
        <n v="1960"/>
        <n v="1961"/>
        <n v="1962"/>
        <n v="1963"/>
        <n v="1964"/>
        <n v="1965"/>
        <n v="1966"/>
        <n v="1967"/>
        <n v="1968"/>
        <n v="1969"/>
        <n v="1970"/>
        <n v="1971"/>
        <n v="1972"/>
        <n v="1973"/>
        <n v="1974"/>
        <n v="1975"/>
        <n v="1976"/>
        <n v="1977"/>
        <n v="1978"/>
        <n v="1979"/>
        <n v="1980"/>
        <n v="1981"/>
        <n v="1982"/>
        <n v="1983"/>
        <n v="1984"/>
        <n v="1985"/>
        <n v="1986"/>
        <n v="1987"/>
        <n v="1988"/>
        <n v="1989"/>
        <n v="1990"/>
        <n v="1991"/>
        <n v="1992"/>
        <n v="1993"/>
        <n v="1994"/>
      </sharedItems>
    </cacheField>
    <cacheField name="Month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Shortage at Grand Island [AF]" numFmtId="3">
      <sharedItems containsSemiMixedTypes="0" containsString="0" containsNumber="1" minValue="0" maxValue="131299.999999999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eth Turner" refreshedDate="43587.453964930559" createdVersion="6" refreshedVersion="6" minRefreshableVersion="3" recordCount="576" xr:uid="{8F508B1A-9071-48D3-8CA4-274839BA3987}">
  <cacheSource type="worksheet">
    <worksheetSource ref="B5:J581" sheet="Appendix F Tables"/>
  </cacheSource>
  <cacheFields count="9">
    <cacheField name="Year" numFmtId="0">
      <sharedItems containsSemiMixedTypes="0" containsString="0" containsNumber="1" containsInteger="1" minValue="1947" maxValue="1994" count="48">
        <n v="1947"/>
        <n v="1948"/>
        <n v="1949"/>
        <n v="1950"/>
        <n v="1951"/>
        <n v="1952"/>
        <n v="1953"/>
        <n v="1954"/>
        <n v="1955"/>
        <n v="1956"/>
        <n v="1957"/>
        <n v="1958"/>
        <n v="1959"/>
        <n v="1960"/>
        <n v="1961"/>
        <n v="1962"/>
        <n v="1963"/>
        <n v="1964"/>
        <n v="1965"/>
        <n v="1966"/>
        <n v="1967"/>
        <n v="1968"/>
        <n v="1969"/>
        <n v="1970"/>
        <n v="1971"/>
        <n v="1972"/>
        <n v="1973"/>
        <n v="1974"/>
        <n v="1975"/>
        <n v="1976"/>
        <n v="1977"/>
        <n v="1978"/>
        <n v="1979"/>
        <n v="1980"/>
        <n v="1981"/>
        <n v="1982"/>
        <n v="1983"/>
        <n v="1984"/>
        <n v="1985"/>
        <n v="1986"/>
        <n v="1987"/>
        <n v="1988"/>
        <n v="1989"/>
        <n v="1990"/>
        <n v="1991"/>
        <n v="1992"/>
        <n v="1993"/>
        <n v="1994"/>
      </sharedItems>
    </cacheField>
    <cacheField name="Month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Scenario 1a Score Credit [AF]" numFmtId="168">
      <sharedItems containsSemiMixedTypes="0" containsString="0" containsNumber="1" minValue="0" maxValue="738.20156702753127"/>
    </cacheField>
    <cacheField name="Scenario 1b Score Credit [AF]" numFmtId="168">
      <sharedItems containsSemiMixedTypes="0" containsString="0" containsNumber="1" minValue="0" maxValue="907.09601295413859"/>
    </cacheField>
    <cacheField name="Scenario 1c Score Credit [AF]" numFmtId="168">
      <sharedItems containsSemiMixedTypes="0" containsString="0" containsNumber="1" minValue="0" maxValue="1423.2678027523095"/>
    </cacheField>
    <cacheField name="Scenario 1d Score Credit [AF]" numFmtId="168">
      <sharedItems containsSemiMixedTypes="0" containsString="0" containsNumber="1" minValue="0" maxValue="1462.1704560275393"/>
    </cacheField>
    <cacheField name="Scenario 1e Score Credit [AF]" numFmtId="168">
      <sharedItems containsSemiMixedTypes="0" containsString="0" containsNumber="1" minValue="0" maxValue="1494.4311928899251"/>
    </cacheField>
    <cacheField name="Scenario 1f Score Credit [AF]" numFmtId="168">
      <sharedItems containsSemiMixedTypes="0" containsString="0" containsNumber="1" minValue="0" maxValue="2097.8967412569036"/>
    </cacheField>
    <cacheField name="Scenario 1g Score Credit [AF]" numFmtId="168">
      <sharedItems containsSemiMixedTypes="0" containsString="0" containsNumber="1" minValue="0" maxValue="2134.901704128464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eth Turner" refreshedDate="43587.547746875003" createdVersion="6" refreshedVersion="6" minRefreshableVersion="3" recordCount="576" xr:uid="{4A88872F-4B30-45F8-B9E7-1A71A51BDD19}">
  <cacheSource type="worksheet">
    <worksheetSource ref="B5:J581" sheet="Appendix G Tables"/>
  </cacheSource>
  <cacheFields count="9">
    <cacheField name="Year" numFmtId="0">
      <sharedItems containsSemiMixedTypes="0" containsString="0" containsNumber="1" containsInteger="1" minValue="1947" maxValue="1994" count="48">
        <n v="1947"/>
        <n v="1948"/>
        <n v="1949"/>
        <n v="1950"/>
        <n v="1951"/>
        <n v="1952"/>
        <n v="1953"/>
        <n v="1954"/>
        <n v="1955"/>
        <n v="1956"/>
        <n v="1957"/>
        <n v="1958"/>
        <n v="1959"/>
        <n v="1960"/>
        <n v="1961"/>
        <n v="1962"/>
        <n v="1963"/>
        <n v="1964"/>
        <n v="1965"/>
        <n v="1966"/>
        <n v="1967"/>
        <n v="1968"/>
        <n v="1969"/>
        <n v="1970"/>
        <n v="1971"/>
        <n v="1972"/>
        <n v="1973"/>
        <n v="1974"/>
        <n v="1975"/>
        <n v="1976"/>
        <n v="1977"/>
        <n v="1978"/>
        <n v="1979"/>
        <n v="1980"/>
        <n v="1981"/>
        <n v="1982"/>
        <n v="1983"/>
        <n v="1984"/>
        <n v="1985"/>
        <n v="1986"/>
        <n v="1987"/>
        <n v="1988"/>
        <n v="1989"/>
        <n v="1990"/>
        <n v="1991"/>
        <n v="1992"/>
        <n v="1993"/>
        <n v="1994"/>
      </sharedItems>
    </cacheField>
    <cacheField name="Month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Scenario 2a Score Credit [AF]" numFmtId="168">
      <sharedItems containsSemiMixedTypes="0" containsString="0" containsNumber="1" minValue="0" maxValue="738.20156702753127"/>
    </cacheField>
    <cacheField name="Scenario 2b Score Credit [AF]" numFmtId="168">
      <sharedItems containsSemiMixedTypes="0" containsString="0" containsNumber="1" minValue="0" maxValue="907.09601295413859"/>
    </cacheField>
    <cacheField name="Scenario 2c Score Credit [AF]" numFmtId="168">
      <sharedItems containsSemiMixedTypes="0" containsString="0" containsNumber="1" minValue="0" maxValue="1423.2678027523095"/>
    </cacheField>
    <cacheField name="Scenario 2d Score Credit [AF]" numFmtId="168">
      <sharedItems containsSemiMixedTypes="0" containsString="0" containsNumber="1" minValue="0" maxValue="1462.1704560275393"/>
    </cacheField>
    <cacheField name="Scenario 2e Score Credit [AF]" numFmtId="168">
      <sharedItems containsSemiMixedTypes="0" containsString="0" containsNumber="1" minValue="0" maxValue="1494.4311928899251"/>
    </cacheField>
    <cacheField name="Scenario 2f Score Credit [AF]" numFmtId="168">
      <sharedItems containsSemiMixedTypes="0" containsString="0" containsNumber="1" minValue="0" maxValue="2097.8967412569036"/>
    </cacheField>
    <cacheField name="Scenario 2g Score Credit [AF]" numFmtId="168">
      <sharedItems containsSemiMixedTypes="0" containsString="0" containsNumber="1" minValue="0" maxValue="2134.901704128464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x v="0"/>
    <n v="0"/>
  </r>
  <r>
    <x v="0"/>
    <x v="1"/>
    <n v="0"/>
  </r>
  <r>
    <x v="0"/>
    <x v="2"/>
    <n v="10300.000000000011"/>
  </r>
  <r>
    <x v="0"/>
    <x v="3"/>
    <n v="0"/>
  </r>
  <r>
    <x v="0"/>
    <x v="4"/>
    <n v="1300.0000000000114"/>
  </r>
  <r>
    <x v="0"/>
    <x v="5"/>
    <n v="0"/>
  </r>
  <r>
    <x v="0"/>
    <x v="6"/>
    <n v="0"/>
  </r>
  <r>
    <x v="0"/>
    <x v="7"/>
    <n v="24000"/>
  </r>
  <r>
    <x v="0"/>
    <x v="8"/>
    <n v="17500"/>
  </r>
  <r>
    <x v="0"/>
    <x v="9"/>
    <n v="5500"/>
  </r>
  <r>
    <x v="0"/>
    <x v="10"/>
    <n v="0"/>
  </r>
  <r>
    <x v="0"/>
    <x v="11"/>
    <n v="0"/>
  </r>
  <r>
    <x v="1"/>
    <x v="0"/>
    <n v="0"/>
  </r>
  <r>
    <x v="1"/>
    <x v="1"/>
    <n v="0"/>
  </r>
  <r>
    <x v="1"/>
    <x v="2"/>
    <n v="0"/>
  </r>
  <r>
    <x v="1"/>
    <x v="3"/>
    <n v="13300.000000000011"/>
  </r>
  <r>
    <x v="1"/>
    <x v="4"/>
    <n v="10400.000000000005"/>
  </r>
  <r>
    <x v="1"/>
    <x v="5"/>
    <n v="86999.999999999985"/>
  </r>
  <r>
    <x v="1"/>
    <x v="6"/>
    <n v="23299.999999999996"/>
  </r>
  <r>
    <x v="1"/>
    <x v="7"/>
    <n v="39800"/>
  </r>
  <r>
    <x v="1"/>
    <x v="8"/>
    <n v="51300"/>
  </r>
  <r>
    <x v="1"/>
    <x v="9"/>
    <n v="49100"/>
  </r>
  <r>
    <x v="1"/>
    <x v="10"/>
    <n v="10200.000000000004"/>
  </r>
  <r>
    <x v="1"/>
    <x v="11"/>
    <n v="0"/>
  </r>
  <r>
    <x v="2"/>
    <x v="0"/>
    <n v="0"/>
  </r>
  <r>
    <x v="2"/>
    <x v="1"/>
    <n v="48599.999999999993"/>
  </r>
  <r>
    <x v="2"/>
    <x v="2"/>
    <n v="0"/>
  </r>
  <r>
    <x v="2"/>
    <x v="3"/>
    <n v="0"/>
  </r>
  <r>
    <x v="2"/>
    <x v="4"/>
    <n v="14400.000000000005"/>
  </r>
  <r>
    <x v="2"/>
    <x v="5"/>
    <n v="0"/>
  </r>
  <r>
    <x v="2"/>
    <x v="6"/>
    <n v="0"/>
  </r>
  <r>
    <x v="2"/>
    <x v="7"/>
    <n v="24299.999999999996"/>
  </r>
  <r>
    <x v="2"/>
    <x v="8"/>
    <n v="16900"/>
  </r>
  <r>
    <x v="2"/>
    <x v="9"/>
    <n v="0"/>
  </r>
  <r>
    <x v="2"/>
    <x v="10"/>
    <n v="0"/>
  </r>
  <r>
    <x v="2"/>
    <x v="11"/>
    <n v="0"/>
  </r>
  <r>
    <x v="3"/>
    <x v="0"/>
    <n v="0"/>
  </r>
  <r>
    <x v="3"/>
    <x v="1"/>
    <n v="0"/>
  </r>
  <r>
    <x v="3"/>
    <x v="2"/>
    <n v="10699.999999999989"/>
  </r>
  <r>
    <x v="3"/>
    <x v="3"/>
    <n v="28600.000000000007"/>
  </r>
  <r>
    <x v="3"/>
    <x v="4"/>
    <n v="1900.0000000000057"/>
  </r>
  <r>
    <x v="3"/>
    <x v="5"/>
    <n v="87199.999999999985"/>
  </r>
  <r>
    <x v="3"/>
    <x v="6"/>
    <n v="0"/>
  </r>
  <r>
    <x v="3"/>
    <x v="7"/>
    <n v="27000"/>
  </r>
  <r>
    <x v="3"/>
    <x v="8"/>
    <n v="9399.9999999999982"/>
  </r>
  <r>
    <x v="3"/>
    <x v="9"/>
    <n v="0"/>
  </r>
  <r>
    <x v="3"/>
    <x v="10"/>
    <n v="5200.0000000000027"/>
  </r>
  <r>
    <x v="3"/>
    <x v="11"/>
    <n v="0"/>
  </r>
  <r>
    <x v="4"/>
    <x v="0"/>
    <n v="0"/>
  </r>
  <r>
    <x v="4"/>
    <x v="1"/>
    <n v="16099.999999999995"/>
  </r>
  <r>
    <x v="4"/>
    <x v="2"/>
    <n v="73200"/>
  </r>
  <r>
    <x v="4"/>
    <x v="3"/>
    <n v="28300.000000000011"/>
  </r>
  <r>
    <x v="4"/>
    <x v="4"/>
    <n v="22200.000000000018"/>
  </r>
  <r>
    <x v="4"/>
    <x v="5"/>
    <n v="4500"/>
  </r>
  <r>
    <x v="4"/>
    <x v="6"/>
    <n v="0"/>
  </r>
  <r>
    <x v="4"/>
    <x v="7"/>
    <n v="27400"/>
  </r>
  <r>
    <x v="4"/>
    <x v="8"/>
    <n v="0"/>
  </r>
  <r>
    <x v="4"/>
    <x v="9"/>
    <n v="0"/>
  </r>
  <r>
    <x v="4"/>
    <x v="10"/>
    <n v="0"/>
  </r>
  <r>
    <x v="4"/>
    <x v="11"/>
    <n v="0"/>
  </r>
  <r>
    <x v="5"/>
    <x v="0"/>
    <n v="0"/>
  </r>
  <r>
    <x v="5"/>
    <x v="1"/>
    <n v="0"/>
  </r>
  <r>
    <x v="5"/>
    <x v="2"/>
    <n v="0"/>
  </r>
  <r>
    <x v="5"/>
    <x v="3"/>
    <n v="0"/>
  </r>
  <r>
    <x v="5"/>
    <x v="4"/>
    <n v="22100.000000000022"/>
  </r>
  <r>
    <x v="5"/>
    <x v="5"/>
    <n v="86699.999999999985"/>
  </r>
  <r>
    <x v="5"/>
    <x v="6"/>
    <n v="15099.999999999995"/>
  </r>
  <r>
    <x v="5"/>
    <x v="7"/>
    <n v="24199.999999999996"/>
  </r>
  <r>
    <x v="5"/>
    <x v="8"/>
    <n v="17400"/>
  </r>
  <r>
    <x v="5"/>
    <x v="9"/>
    <n v="81699.999999999985"/>
  </r>
  <r>
    <x v="5"/>
    <x v="10"/>
    <n v="23700.000000000004"/>
  </r>
  <r>
    <x v="5"/>
    <x v="11"/>
    <n v="0"/>
  </r>
  <r>
    <x v="6"/>
    <x v="0"/>
    <n v="0"/>
  </r>
  <r>
    <x v="6"/>
    <x v="1"/>
    <n v="0"/>
  </r>
  <r>
    <x v="6"/>
    <x v="2"/>
    <n v="0"/>
  </r>
  <r>
    <x v="6"/>
    <x v="3"/>
    <n v="0"/>
  </r>
  <r>
    <x v="6"/>
    <x v="4"/>
    <n v="0"/>
  </r>
  <r>
    <x v="6"/>
    <x v="5"/>
    <n v="0"/>
  </r>
  <r>
    <x v="6"/>
    <x v="6"/>
    <n v="18000.000000000004"/>
  </r>
  <r>
    <x v="6"/>
    <x v="7"/>
    <n v="6800.0000000000045"/>
  </r>
  <r>
    <x v="6"/>
    <x v="8"/>
    <n v="11900.000000000002"/>
  </r>
  <r>
    <x v="6"/>
    <x v="9"/>
    <n v="34600.000000000007"/>
  </r>
  <r>
    <x v="6"/>
    <x v="10"/>
    <n v="0"/>
  </r>
  <r>
    <x v="6"/>
    <x v="11"/>
    <n v="0"/>
  </r>
  <r>
    <x v="7"/>
    <x v="0"/>
    <n v="0"/>
  </r>
  <r>
    <x v="7"/>
    <x v="1"/>
    <n v="0"/>
  </r>
  <r>
    <x v="7"/>
    <x v="2"/>
    <n v="34600.000000000007"/>
  </r>
  <r>
    <x v="7"/>
    <x v="3"/>
    <n v="24700.000000000004"/>
  </r>
  <r>
    <x v="7"/>
    <x v="4"/>
    <n v="0"/>
  </r>
  <r>
    <x v="7"/>
    <x v="5"/>
    <n v="6399.9999999999982"/>
  </r>
  <r>
    <x v="7"/>
    <x v="6"/>
    <n v="29600"/>
  </r>
  <r>
    <x v="7"/>
    <x v="7"/>
    <n v="10000"/>
  </r>
  <r>
    <x v="7"/>
    <x v="8"/>
    <n v="9300.0000000000036"/>
  </r>
  <r>
    <x v="7"/>
    <x v="9"/>
    <n v="46500.000000000007"/>
  </r>
  <r>
    <x v="7"/>
    <x v="10"/>
    <n v="7899.9999999999982"/>
  </r>
  <r>
    <x v="7"/>
    <x v="11"/>
    <n v="0"/>
  </r>
  <r>
    <x v="8"/>
    <x v="0"/>
    <n v="0"/>
  </r>
  <r>
    <x v="8"/>
    <x v="1"/>
    <n v="34599.999999999993"/>
  </r>
  <r>
    <x v="8"/>
    <x v="2"/>
    <n v="32500"/>
  </r>
  <r>
    <x v="8"/>
    <x v="3"/>
    <n v="55300.000000000007"/>
  </r>
  <r>
    <x v="8"/>
    <x v="4"/>
    <n v="24500"/>
  </r>
  <r>
    <x v="8"/>
    <x v="5"/>
    <n v="5000"/>
  </r>
  <r>
    <x v="8"/>
    <x v="6"/>
    <n v="18000.000000000004"/>
  </r>
  <r>
    <x v="8"/>
    <x v="7"/>
    <n v="21400.000000000004"/>
  </r>
  <r>
    <x v="8"/>
    <x v="8"/>
    <n v="18000.000000000004"/>
  </r>
  <r>
    <x v="8"/>
    <x v="9"/>
    <n v="77000"/>
  </r>
  <r>
    <x v="8"/>
    <x v="10"/>
    <n v="31000"/>
  </r>
  <r>
    <x v="8"/>
    <x v="11"/>
    <n v="0"/>
  </r>
  <r>
    <x v="9"/>
    <x v="0"/>
    <n v="0"/>
  </r>
  <r>
    <x v="9"/>
    <x v="1"/>
    <n v="46000"/>
  </r>
  <r>
    <x v="9"/>
    <x v="2"/>
    <n v="71600.000000000015"/>
  </r>
  <r>
    <x v="9"/>
    <x v="3"/>
    <n v="61600"/>
  </r>
  <r>
    <x v="9"/>
    <x v="4"/>
    <n v="12899.999999999998"/>
  </r>
  <r>
    <x v="9"/>
    <x v="5"/>
    <n v="32299.999999999996"/>
  </r>
  <r>
    <x v="9"/>
    <x v="6"/>
    <n v="24800.000000000004"/>
  </r>
  <r>
    <x v="9"/>
    <x v="7"/>
    <n v="26700.000000000004"/>
  </r>
  <r>
    <x v="9"/>
    <x v="8"/>
    <n v="17100"/>
  </r>
  <r>
    <x v="9"/>
    <x v="9"/>
    <n v="67100.000000000015"/>
  </r>
  <r>
    <x v="9"/>
    <x v="10"/>
    <n v="32700.000000000004"/>
  </r>
  <r>
    <x v="9"/>
    <x v="11"/>
    <n v="0"/>
  </r>
  <r>
    <x v="10"/>
    <x v="0"/>
    <n v="16000"/>
  </r>
  <r>
    <x v="10"/>
    <x v="1"/>
    <n v="39000"/>
  </r>
  <r>
    <x v="10"/>
    <x v="2"/>
    <n v="59400.000000000007"/>
  </r>
  <r>
    <x v="10"/>
    <x v="3"/>
    <n v="28100.000000000007"/>
  </r>
  <r>
    <x v="10"/>
    <x v="4"/>
    <n v="0"/>
  </r>
  <r>
    <x v="10"/>
    <x v="5"/>
    <n v="0"/>
  </r>
  <r>
    <x v="10"/>
    <x v="6"/>
    <n v="0"/>
  </r>
  <r>
    <x v="10"/>
    <x v="7"/>
    <n v="8100.0000000000018"/>
  </r>
  <r>
    <x v="10"/>
    <x v="8"/>
    <n v="0"/>
  </r>
  <r>
    <x v="10"/>
    <x v="9"/>
    <n v="0"/>
  </r>
  <r>
    <x v="10"/>
    <x v="10"/>
    <n v="0"/>
  </r>
  <r>
    <x v="10"/>
    <x v="11"/>
    <n v="0"/>
  </r>
  <r>
    <x v="11"/>
    <x v="0"/>
    <n v="0"/>
  </r>
  <r>
    <x v="11"/>
    <x v="1"/>
    <n v="56200"/>
  </r>
  <r>
    <x v="11"/>
    <x v="2"/>
    <n v="27900.000000000007"/>
  </r>
  <r>
    <x v="11"/>
    <x v="3"/>
    <n v="0"/>
  </r>
  <r>
    <x v="11"/>
    <x v="4"/>
    <n v="0"/>
  </r>
  <r>
    <x v="11"/>
    <x v="5"/>
    <n v="0"/>
  </r>
  <r>
    <x v="11"/>
    <x v="6"/>
    <n v="0"/>
  </r>
  <r>
    <x v="11"/>
    <x v="7"/>
    <n v="24199.999999999996"/>
  </r>
  <r>
    <x v="11"/>
    <x v="8"/>
    <n v="17600"/>
  </r>
  <r>
    <x v="11"/>
    <x v="9"/>
    <n v="16299.999999999996"/>
  </r>
  <r>
    <x v="11"/>
    <x v="10"/>
    <n v="7599.9999999999945"/>
  </r>
  <r>
    <x v="11"/>
    <x v="11"/>
    <n v="0"/>
  </r>
  <r>
    <x v="12"/>
    <x v="0"/>
    <n v="0"/>
  </r>
  <r>
    <x v="12"/>
    <x v="1"/>
    <n v="14000"/>
  </r>
  <r>
    <x v="12"/>
    <x v="2"/>
    <n v="0"/>
  </r>
  <r>
    <x v="12"/>
    <x v="3"/>
    <n v="0"/>
  </r>
  <r>
    <x v="12"/>
    <x v="4"/>
    <n v="0"/>
  </r>
  <r>
    <x v="12"/>
    <x v="5"/>
    <n v="0"/>
  </r>
  <r>
    <x v="12"/>
    <x v="6"/>
    <n v="5500"/>
  </r>
  <r>
    <x v="12"/>
    <x v="7"/>
    <n v="21100"/>
  </r>
  <r>
    <x v="12"/>
    <x v="8"/>
    <n v="27800.000000000004"/>
  </r>
  <r>
    <x v="12"/>
    <x v="9"/>
    <n v="14100.000000000009"/>
  </r>
  <r>
    <x v="12"/>
    <x v="10"/>
    <n v="0"/>
  </r>
  <r>
    <x v="12"/>
    <x v="11"/>
    <n v="0"/>
  </r>
  <r>
    <x v="13"/>
    <x v="0"/>
    <n v="0"/>
  </r>
  <r>
    <x v="13"/>
    <x v="1"/>
    <n v="30099.999999999993"/>
  </r>
  <r>
    <x v="13"/>
    <x v="2"/>
    <n v="0"/>
  </r>
  <r>
    <x v="13"/>
    <x v="3"/>
    <n v="2300.0000000000114"/>
  </r>
  <r>
    <x v="13"/>
    <x v="4"/>
    <n v="26799.999999999996"/>
  </r>
  <r>
    <x v="13"/>
    <x v="5"/>
    <n v="55699.999999999985"/>
  </r>
  <r>
    <x v="13"/>
    <x v="6"/>
    <n v="23400"/>
  </r>
  <r>
    <x v="13"/>
    <x v="7"/>
    <n v="42699.999999999993"/>
  </r>
  <r>
    <x v="13"/>
    <x v="8"/>
    <n v="24000"/>
  </r>
  <r>
    <x v="13"/>
    <x v="9"/>
    <n v="53300.000000000007"/>
  </r>
  <r>
    <x v="13"/>
    <x v="10"/>
    <n v="10099.999999999995"/>
  </r>
  <r>
    <x v="13"/>
    <x v="11"/>
    <n v="0"/>
  </r>
  <r>
    <x v="14"/>
    <x v="0"/>
    <n v="0"/>
  </r>
  <r>
    <x v="14"/>
    <x v="1"/>
    <n v="0"/>
  </r>
  <r>
    <x v="14"/>
    <x v="2"/>
    <n v="14700.000000000004"/>
  </r>
  <r>
    <x v="14"/>
    <x v="3"/>
    <n v="5900.0000000000055"/>
  </r>
  <r>
    <x v="14"/>
    <x v="4"/>
    <n v="0"/>
  </r>
  <r>
    <x v="14"/>
    <x v="5"/>
    <n v="0"/>
  </r>
  <r>
    <x v="14"/>
    <x v="6"/>
    <n v="0"/>
  </r>
  <r>
    <x v="14"/>
    <x v="7"/>
    <n v="16200.000000000004"/>
  </r>
  <r>
    <x v="14"/>
    <x v="8"/>
    <n v="36100"/>
  </r>
  <r>
    <x v="14"/>
    <x v="9"/>
    <n v="19400.000000000007"/>
  </r>
  <r>
    <x v="14"/>
    <x v="10"/>
    <n v="0"/>
  </r>
  <r>
    <x v="14"/>
    <x v="11"/>
    <n v="0"/>
  </r>
  <r>
    <x v="15"/>
    <x v="0"/>
    <n v="0"/>
  </r>
  <r>
    <x v="15"/>
    <x v="1"/>
    <n v="0"/>
  </r>
  <r>
    <x v="15"/>
    <x v="2"/>
    <n v="0"/>
  </r>
  <r>
    <x v="15"/>
    <x v="3"/>
    <n v="43500.000000000015"/>
  </r>
  <r>
    <x v="15"/>
    <x v="4"/>
    <n v="82200"/>
  </r>
  <r>
    <x v="15"/>
    <x v="5"/>
    <n v="0"/>
  </r>
  <r>
    <x v="15"/>
    <x v="6"/>
    <n v="0"/>
  </r>
  <r>
    <x v="15"/>
    <x v="7"/>
    <n v="12099.999999999995"/>
  </r>
  <r>
    <x v="15"/>
    <x v="8"/>
    <n v="35600"/>
  </r>
  <r>
    <x v="15"/>
    <x v="9"/>
    <n v="35800"/>
  </r>
  <r>
    <x v="15"/>
    <x v="10"/>
    <n v="5799.9999999999973"/>
  </r>
  <r>
    <x v="15"/>
    <x v="11"/>
    <n v="0"/>
  </r>
  <r>
    <x v="16"/>
    <x v="0"/>
    <n v="0"/>
  </r>
  <r>
    <x v="16"/>
    <x v="1"/>
    <n v="0"/>
  </r>
  <r>
    <x v="16"/>
    <x v="2"/>
    <n v="0"/>
  </r>
  <r>
    <x v="16"/>
    <x v="3"/>
    <n v="0"/>
  </r>
  <r>
    <x v="16"/>
    <x v="4"/>
    <n v="0"/>
  </r>
  <r>
    <x v="16"/>
    <x v="5"/>
    <n v="0"/>
  </r>
  <r>
    <x v="16"/>
    <x v="6"/>
    <n v="38000"/>
  </r>
  <r>
    <x v="16"/>
    <x v="7"/>
    <n v="33900.000000000007"/>
  </r>
  <r>
    <x v="16"/>
    <x v="8"/>
    <n v="13700.000000000004"/>
  </r>
  <r>
    <x v="16"/>
    <x v="9"/>
    <n v="15000"/>
  </r>
  <r>
    <x v="16"/>
    <x v="10"/>
    <n v="0"/>
  </r>
  <r>
    <x v="16"/>
    <x v="11"/>
    <n v="0"/>
  </r>
  <r>
    <x v="17"/>
    <x v="0"/>
    <n v="0"/>
  </r>
  <r>
    <x v="17"/>
    <x v="1"/>
    <n v="18600.000000000007"/>
  </r>
  <r>
    <x v="17"/>
    <x v="2"/>
    <n v="15300.000000000011"/>
  </r>
  <r>
    <x v="17"/>
    <x v="3"/>
    <n v="0"/>
  </r>
  <r>
    <x v="17"/>
    <x v="4"/>
    <n v="0"/>
  </r>
  <r>
    <x v="17"/>
    <x v="5"/>
    <n v="7899.9999999999982"/>
  </r>
  <r>
    <x v="17"/>
    <x v="6"/>
    <n v="21200.000000000004"/>
  </r>
  <r>
    <x v="17"/>
    <x v="7"/>
    <n v="23200.000000000004"/>
  </r>
  <r>
    <x v="17"/>
    <x v="8"/>
    <n v="29400.000000000004"/>
  </r>
  <r>
    <x v="17"/>
    <x v="9"/>
    <n v="43500.000000000007"/>
  </r>
  <r>
    <x v="17"/>
    <x v="10"/>
    <n v="14899.999999999998"/>
  </r>
  <r>
    <x v="17"/>
    <x v="11"/>
    <n v="0"/>
  </r>
  <r>
    <x v="18"/>
    <x v="0"/>
    <n v="13799.999999999996"/>
  </r>
  <r>
    <x v="18"/>
    <x v="1"/>
    <n v="88900"/>
  </r>
  <r>
    <x v="18"/>
    <x v="2"/>
    <n v="77900"/>
  </r>
  <r>
    <x v="18"/>
    <x v="3"/>
    <n v="43600.000000000007"/>
  </r>
  <r>
    <x v="18"/>
    <x v="4"/>
    <n v="81200.000000000015"/>
  </r>
  <r>
    <x v="18"/>
    <x v="5"/>
    <n v="0"/>
  </r>
  <r>
    <x v="18"/>
    <x v="6"/>
    <n v="0"/>
  </r>
  <r>
    <x v="18"/>
    <x v="7"/>
    <n v="28500"/>
  </r>
  <r>
    <x v="18"/>
    <x v="8"/>
    <n v="0"/>
  </r>
  <r>
    <x v="18"/>
    <x v="9"/>
    <n v="0"/>
  </r>
  <r>
    <x v="18"/>
    <x v="10"/>
    <n v="0"/>
  </r>
  <r>
    <x v="18"/>
    <x v="11"/>
    <n v="0"/>
  </r>
  <r>
    <x v="19"/>
    <x v="0"/>
    <n v="0"/>
  </r>
  <r>
    <x v="19"/>
    <x v="1"/>
    <n v="0"/>
  </r>
  <r>
    <x v="19"/>
    <x v="2"/>
    <n v="9500"/>
  </r>
  <r>
    <x v="19"/>
    <x v="3"/>
    <n v="9100.0000000000218"/>
  </r>
  <r>
    <x v="19"/>
    <x v="4"/>
    <n v="38000"/>
  </r>
  <r>
    <x v="19"/>
    <x v="5"/>
    <n v="107399.99999999999"/>
  </r>
  <r>
    <x v="19"/>
    <x v="6"/>
    <n v="39500"/>
  </r>
  <r>
    <x v="19"/>
    <x v="7"/>
    <n v="44900"/>
  </r>
  <r>
    <x v="19"/>
    <x v="8"/>
    <n v="58200"/>
  </r>
  <r>
    <x v="19"/>
    <x v="9"/>
    <n v="47100"/>
  </r>
  <r>
    <x v="19"/>
    <x v="10"/>
    <n v="10899.999999999991"/>
  </r>
  <r>
    <x v="19"/>
    <x v="11"/>
    <n v="1700.0000000000027"/>
  </r>
  <r>
    <x v="20"/>
    <x v="0"/>
    <n v="0"/>
  </r>
  <r>
    <x v="20"/>
    <x v="1"/>
    <n v="54800"/>
  </r>
  <r>
    <x v="20"/>
    <x v="2"/>
    <n v="84800"/>
  </r>
  <r>
    <x v="20"/>
    <x v="3"/>
    <n v="76300.000000000015"/>
  </r>
  <r>
    <x v="20"/>
    <x v="4"/>
    <n v="81800"/>
  </r>
  <r>
    <x v="20"/>
    <x v="5"/>
    <n v="0"/>
  </r>
  <r>
    <x v="20"/>
    <x v="6"/>
    <n v="0"/>
  </r>
  <r>
    <x v="20"/>
    <x v="7"/>
    <n v="33900"/>
  </r>
  <r>
    <x v="20"/>
    <x v="8"/>
    <n v="35500"/>
  </r>
  <r>
    <x v="20"/>
    <x v="9"/>
    <n v="39100.000000000007"/>
  </r>
  <r>
    <x v="20"/>
    <x v="10"/>
    <n v="4200.0000000000027"/>
  </r>
  <r>
    <x v="20"/>
    <x v="11"/>
    <n v="0"/>
  </r>
  <r>
    <x v="21"/>
    <x v="0"/>
    <n v="0"/>
  </r>
  <r>
    <x v="21"/>
    <x v="1"/>
    <n v="37800"/>
  </r>
  <r>
    <x v="21"/>
    <x v="2"/>
    <n v="72300"/>
  </r>
  <r>
    <x v="21"/>
    <x v="3"/>
    <n v="37600.000000000007"/>
  </r>
  <r>
    <x v="21"/>
    <x v="4"/>
    <n v="77300"/>
  </r>
  <r>
    <x v="21"/>
    <x v="5"/>
    <n v="87199.999999999985"/>
  </r>
  <r>
    <x v="21"/>
    <x v="6"/>
    <n v="24199.999999999996"/>
  </r>
  <r>
    <x v="21"/>
    <x v="7"/>
    <n v="20900"/>
  </r>
  <r>
    <x v="21"/>
    <x v="8"/>
    <n v="35600"/>
  </r>
  <r>
    <x v="21"/>
    <x v="9"/>
    <n v="45000"/>
  </r>
  <r>
    <x v="21"/>
    <x v="10"/>
    <n v="0"/>
  </r>
  <r>
    <x v="21"/>
    <x v="11"/>
    <n v="3000"/>
  </r>
  <r>
    <x v="22"/>
    <x v="0"/>
    <n v="0"/>
  </r>
  <r>
    <x v="22"/>
    <x v="1"/>
    <n v="40900.000000000007"/>
  </r>
  <r>
    <x v="22"/>
    <x v="2"/>
    <n v="0"/>
  </r>
  <r>
    <x v="22"/>
    <x v="3"/>
    <n v="23100.000000000007"/>
  </r>
  <r>
    <x v="22"/>
    <x v="4"/>
    <n v="1400.0000000000057"/>
  </r>
  <r>
    <x v="22"/>
    <x v="5"/>
    <n v="25399.999999999978"/>
  </r>
  <r>
    <x v="22"/>
    <x v="6"/>
    <n v="0"/>
  </r>
  <r>
    <x v="22"/>
    <x v="7"/>
    <n v="24299.999999999996"/>
  </r>
  <r>
    <x v="22"/>
    <x v="8"/>
    <n v="17799.999999999996"/>
  </r>
  <r>
    <x v="22"/>
    <x v="9"/>
    <n v="14900.000000000005"/>
  </r>
  <r>
    <x v="22"/>
    <x v="10"/>
    <n v="0"/>
  </r>
  <r>
    <x v="22"/>
    <x v="11"/>
    <n v="0"/>
  </r>
  <r>
    <x v="23"/>
    <x v="0"/>
    <n v="0"/>
  </r>
  <r>
    <x v="23"/>
    <x v="1"/>
    <n v="0"/>
  </r>
  <r>
    <x v="23"/>
    <x v="2"/>
    <n v="32500"/>
  </r>
  <r>
    <x v="23"/>
    <x v="3"/>
    <n v="0"/>
  </r>
  <r>
    <x v="23"/>
    <x v="4"/>
    <n v="22200.000000000018"/>
  </r>
  <r>
    <x v="23"/>
    <x v="5"/>
    <n v="60699.999999999985"/>
  </r>
  <r>
    <x v="23"/>
    <x v="6"/>
    <n v="0"/>
  </r>
  <r>
    <x v="23"/>
    <x v="7"/>
    <n v="24199.999999999996"/>
  </r>
  <r>
    <x v="23"/>
    <x v="8"/>
    <n v="17700.000000000004"/>
  </r>
  <r>
    <x v="23"/>
    <x v="9"/>
    <n v="51500"/>
  </r>
  <r>
    <x v="23"/>
    <x v="10"/>
    <n v="9600.0000000000091"/>
  </r>
  <r>
    <x v="23"/>
    <x v="11"/>
    <n v="6899.9999999999982"/>
  </r>
  <r>
    <x v="24"/>
    <x v="0"/>
    <n v="0"/>
  </r>
  <r>
    <x v="24"/>
    <x v="1"/>
    <n v="24700.000000000004"/>
  </r>
  <r>
    <x v="24"/>
    <x v="2"/>
    <n v="27900.000000000007"/>
  </r>
  <r>
    <x v="24"/>
    <x v="3"/>
    <n v="1300.0000000000114"/>
  </r>
  <r>
    <x v="24"/>
    <x v="4"/>
    <n v="22200.000000000018"/>
  </r>
  <r>
    <x v="24"/>
    <x v="5"/>
    <n v="0"/>
  </r>
  <r>
    <x v="24"/>
    <x v="6"/>
    <n v="0"/>
  </r>
  <r>
    <x v="24"/>
    <x v="7"/>
    <n v="24500"/>
  </r>
  <r>
    <x v="24"/>
    <x v="8"/>
    <n v="17600"/>
  </r>
  <r>
    <x v="24"/>
    <x v="9"/>
    <n v="32599.999999999993"/>
  </r>
  <r>
    <x v="24"/>
    <x v="10"/>
    <n v="0"/>
  </r>
  <r>
    <x v="24"/>
    <x v="11"/>
    <n v="0"/>
  </r>
  <r>
    <x v="25"/>
    <x v="0"/>
    <n v="0"/>
  </r>
  <r>
    <x v="25"/>
    <x v="1"/>
    <n v="0"/>
  </r>
  <r>
    <x v="25"/>
    <x v="2"/>
    <n v="9500"/>
  </r>
  <r>
    <x v="25"/>
    <x v="3"/>
    <n v="20400.000000000007"/>
  </r>
  <r>
    <x v="25"/>
    <x v="4"/>
    <n v="22500"/>
  </r>
  <r>
    <x v="25"/>
    <x v="5"/>
    <n v="86699.999999999985"/>
  </r>
  <r>
    <x v="25"/>
    <x v="6"/>
    <n v="24900"/>
  </r>
  <r>
    <x v="25"/>
    <x v="7"/>
    <n v="14299.999999999996"/>
  </r>
  <r>
    <x v="25"/>
    <x v="8"/>
    <n v="35500"/>
  </r>
  <r>
    <x v="25"/>
    <x v="9"/>
    <n v="60000"/>
  </r>
  <r>
    <x v="25"/>
    <x v="10"/>
    <n v="5400.0000000000055"/>
  </r>
  <r>
    <x v="25"/>
    <x v="11"/>
    <n v="0"/>
  </r>
  <r>
    <x v="26"/>
    <x v="0"/>
    <n v="0"/>
  </r>
  <r>
    <x v="26"/>
    <x v="1"/>
    <n v="0"/>
  </r>
  <r>
    <x v="26"/>
    <x v="2"/>
    <n v="19300.000000000011"/>
  </r>
  <r>
    <x v="26"/>
    <x v="3"/>
    <n v="0"/>
  </r>
  <r>
    <x v="26"/>
    <x v="4"/>
    <n v="0"/>
  </r>
  <r>
    <x v="26"/>
    <x v="5"/>
    <n v="0"/>
  </r>
  <r>
    <x v="26"/>
    <x v="6"/>
    <n v="399.99999999999147"/>
  </r>
  <r>
    <x v="26"/>
    <x v="7"/>
    <n v="24000"/>
  </r>
  <r>
    <x v="26"/>
    <x v="8"/>
    <n v="0"/>
  </r>
  <r>
    <x v="26"/>
    <x v="9"/>
    <n v="0"/>
  </r>
  <r>
    <x v="26"/>
    <x v="10"/>
    <n v="0"/>
  </r>
  <r>
    <x v="26"/>
    <x v="11"/>
    <n v="0"/>
  </r>
  <r>
    <x v="27"/>
    <x v="0"/>
    <n v="0"/>
  </r>
  <r>
    <x v="27"/>
    <x v="1"/>
    <n v="0"/>
  </r>
  <r>
    <x v="27"/>
    <x v="2"/>
    <n v="0"/>
  </r>
  <r>
    <x v="27"/>
    <x v="3"/>
    <n v="0"/>
  </r>
  <r>
    <x v="27"/>
    <x v="4"/>
    <n v="19300.000000000011"/>
  </r>
  <r>
    <x v="27"/>
    <x v="5"/>
    <n v="70399.999999999985"/>
  </r>
  <r>
    <x v="27"/>
    <x v="6"/>
    <n v="23599.999999999993"/>
  </r>
  <r>
    <x v="27"/>
    <x v="7"/>
    <n v="41000"/>
  </r>
  <r>
    <x v="27"/>
    <x v="8"/>
    <n v="17600"/>
  </r>
  <r>
    <x v="27"/>
    <x v="9"/>
    <n v="36199.999999999985"/>
  </r>
  <r>
    <x v="27"/>
    <x v="10"/>
    <n v="10400.000000000005"/>
  </r>
  <r>
    <x v="27"/>
    <x v="11"/>
    <n v="0"/>
  </r>
  <r>
    <x v="28"/>
    <x v="0"/>
    <n v="0"/>
  </r>
  <r>
    <x v="28"/>
    <x v="1"/>
    <n v="44300"/>
  </r>
  <r>
    <x v="28"/>
    <x v="2"/>
    <n v="56700"/>
  </r>
  <r>
    <x v="28"/>
    <x v="3"/>
    <n v="38500.000000000015"/>
  </r>
  <r>
    <x v="28"/>
    <x v="4"/>
    <n v="1400.0000000000057"/>
  </r>
  <r>
    <x v="28"/>
    <x v="5"/>
    <n v="39899.999999999993"/>
  </r>
  <r>
    <x v="28"/>
    <x v="6"/>
    <n v="23299.999999999996"/>
  </r>
  <r>
    <x v="28"/>
    <x v="7"/>
    <n v="35500"/>
  </r>
  <r>
    <x v="28"/>
    <x v="8"/>
    <n v="35600"/>
  </r>
  <r>
    <x v="28"/>
    <x v="9"/>
    <n v="35600.000000000007"/>
  </r>
  <r>
    <x v="28"/>
    <x v="10"/>
    <n v="200.00000000000284"/>
  </r>
  <r>
    <x v="28"/>
    <x v="11"/>
    <n v="0"/>
  </r>
  <r>
    <x v="29"/>
    <x v="0"/>
    <n v="0"/>
  </r>
  <r>
    <x v="29"/>
    <x v="1"/>
    <n v="0"/>
  </r>
  <r>
    <x v="29"/>
    <x v="2"/>
    <n v="0"/>
  </r>
  <r>
    <x v="29"/>
    <x v="3"/>
    <n v="0"/>
  </r>
  <r>
    <x v="29"/>
    <x v="4"/>
    <n v="0"/>
  </r>
  <r>
    <x v="29"/>
    <x v="5"/>
    <n v="0"/>
  </r>
  <r>
    <x v="29"/>
    <x v="6"/>
    <n v="24100"/>
  </r>
  <r>
    <x v="29"/>
    <x v="7"/>
    <n v="26700.000000000004"/>
  </r>
  <r>
    <x v="29"/>
    <x v="8"/>
    <n v="25800.000000000004"/>
  </r>
  <r>
    <x v="29"/>
    <x v="9"/>
    <n v="38300.000000000007"/>
  </r>
  <r>
    <x v="29"/>
    <x v="10"/>
    <n v="14799.999999999996"/>
  </r>
  <r>
    <x v="29"/>
    <x v="11"/>
    <n v="0"/>
  </r>
  <r>
    <x v="30"/>
    <x v="0"/>
    <n v="26200.000000000004"/>
  </r>
  <r>
    <x v="30"/>
    <x v="1"/>
    <n v="74500"/>
  </r>
  <r>
    <x v="30"/>
    <x v="2"/>
    <n v="82500"/>
  </r>
  <r>
    <x v="30"/>
    <x v="3"/>
    <n v="11800.000000000011"/>
  </r>
  <r>
    <x v="30"/>
    <x v="4"/>
    <n v="22500"/>
  </r>
  <r>
    <x v="30"/>
    <x v="5"/>
    <n v="89199.999999999985"/>
  </r>
  <r>
    <x v="30"/>
    <x v="6"/>
    <n v="23599.999999999993"/>
  </r>
  <r>
    <x v="30"/>
    <x v="7"/>
    <n v="34599.999999999993"/>
  </r>
  <r>
    <x v="30"/>
    <x v="8"/>
    <n v="38000"/>
  </r>
  <r>
    <x v="30"/>
    <x v="9"/>
    <n v="34900.000000000007"/>
  </r>
  <r>
    <x v="30"/>
    <x v="10"/>
    <n v="5299.9999999999973"/>
  </r>
  <r>
    <x v="30"/>
    <x v="11"/>
    <n v="0"/>
  </r>
  <r>
    <x v="31"/>
    <x v="0"/>
    <n v="16900"/>
  </r>
  <r>
    <x v="31"/>
    <x v="1"/>
    <n v="71100"/>
  </r>
  <r>
    <x v="31"/>
    <x v="2"/>
    <n v="0"/>
  </r>
  <r>
    <x v="31"/>
    <x v="3"/>
    <n v="21800.000000000011"/>
  </r>
  <r>
    <x v="31"/>
    <x v="4"/>
    <n v="14900.000000000005"/>
  </r>
  <r>
    <x v="31"/>
    <x v="5"/>
    <n v="86999.999999999985"/>
  </r>
  <r>
    <x v="31"/>
    <x v="6"/>
    <n v="48699.999999999993"/>
  </r>
  <r>
    <x v="31"/>
    <x v="7"/>
    <n v="44000"/>
  </r>
  <r>
    <x v="31"/>
    <x v="8"/>
    <n v="39000"/>
  </r>
  <r>
    <x v="31"/>
    <x v="9"/>
    <n v="78200"/>
  </r>
  <r>
    <x v="31"/>
    <x v="10"/>
    <n v="43000"/>
  </r>
  <r>
    <x v="31"/>
    <x v="11"/>
    <n v="27299.999999999996"/>
  </r>
  <r>
    <x v="32"/>
    <x v="0"/>
    <n v="25000"/>
  </r>
  <r>
    <x v="32"/>
    <x v="1"/>
    <n v="90700"/>
  </r>
  <r>
    <x v="32"/>
    <x v="2"/>
    <n v="8800.0000000000109"/>
  </r>
  <r>
    <x v="32"/>
    <x v="3"/>
    <n v="26600.000000000007"/>
  </r>
  <r>
    <x v="32"/>
    <x v="4"/>
    <n v="26299.999999999996"/>
  </r>
  <r>
    <x v="32"/>
    <x v="5"/>
    <n v="0"/>
  </r>
  <r>
    <x v="32"/>
    <x v="6"/>
    <n v="0"/>
  </r>
  <r>
    <x v="32"/>
    <x v="7"/>
    <n v="23599.999999999993"/>
  </r>
  <r>
    <x v="32"/>
    <x v="8"/>
    <n v="17600"/>
  </r>
  <r>
    <x v="32"/>
    <x v="9"/>
    <n v="47500"/>
  </r>
  <r>
    <x v="32"/>
    <x v="10"/>
    <n v="0"/>
  </r>
  <r>
    <x v="32"/>
    <x v="11"/>
    <n v="0"/>
  </r>
  <r>
    <x v="33"/>
    <x v="0"/>
    <n v="0"/>
  </r>
  <r>
    <x v="33"/>
    <x v="1"/>
    <n v="0"/>
  </r>
  <r>
    <x v="33"/>
    <x v="2"/>
    <n v="0"/>
  </r>
  <r>
    <x v="33"/>
    <x v="3"/>
    <n v="4700.0000000000173"/>
  </r>
  <r>
    <x v="33"/>
    <x v="4"/>
    <n v="0"/>
  </r>
  <r>
    <x v="33"/>
    <x v="5"/>
    <n v="0"/>
  </r>
  <r>
    <x v="33"/>
    <x v="6"/>
    <n v="24900"/>
  </r>
  <r>
    <x v="33"/>
    <x v="7"/>
    <n v="24599.999999999993"/>
  </r>
  <r>
    <x v="33"/>
    <x v="8"/>
    <n v="17700.000000000004"/>
  </r>
  <r>
    <x v="33"/>
    <x v="9"/>
    <n v="39000"/>
  </r>
  <r>
    <x v="33"/>
    <x v="10"/>
    <n v="35000"/>
  </r>
  <r>
    <x v="33"/>
    <x v="11"/>
    <n v="0"/>
  </r>
  <r>
    <x v="34"/>
    <x v="0"/>
    <n v="0"/>
  </r>
  <r>
    <x v="34"/>
    <x v="1"/>
    <n v="38000"/>
  </r>
  <r>
    <x v="34"/>
    <x v="2"/>
    <n v="32600.000000000007"/>
  </r>
  <r>
    <x v="34"/>
    <x v="3"/>
    <n v="29900.000000000007"/>
  </r>
  <r>
    <x v="34"/>
    <x v="4"/>
    <n v="0"/>
  </r>
  <r>
    <x v="34"/>
    <x v="5"/>
    <n v="0"/>
  </r>
  <r>
    <x v="34"/>
    <x v="6"/>
    <n v="8300.0000000000036"/>
  </r>
  <r>
    <x v="34"/>
    <x v="7"/>
    <n v="0"/>
  </r>
  <r>
    <x v="34"/>
    <x v="8"/>
    <n v="11900.000000000002"/>
  </r>
  <r>
    <x v="34"/>
    <x v="9"/>
    <n v="38300.000000000007"/>
  </r>
  <r>
    <x v="34"/>
    <x v="10"/>
    <n v="2200.0000000000027"/>
  </r>
  <r>
    <x v="34"/>
    <x v="11"/>
    <n v="0"/>
  </r>
  <r>
    <x v="35"/>
    <x v="0"/>
    <n v="13700.000000000004"/>
  </r>
  <r>
    <x v="35"/>
    <x v="1"/>
    <n v="71300"/>
  </r>
  <r>
    <x v="35"/>
    <x v="2"/>
    <n v="88700"/>
  </r>
  <r>
    <x v="35"/>
    <x v="3"/>
    <n v="55700.000000000015"/>
  </r>
  <r>
    <x v="35"/>
    <x v="4"/>
    <n v="62500"/>
  </r>
  <r>
    <x v="35"/>
    <x v="5"/>
    <n v="86999.999999999985"/>
  </r>
  <r>
    <x v="35"/>
    <x v="6"/>
    <n v="23799.999999999996"/>
  </r>
  <r>
    <x v="35"/>
    <x v="7"/>
    <n v="42699.999999999993"/>
  </r>
  <r>
    <x v="35"/>
    <x v="8"/>
    <n v="36100"/>
  </r>
  <r>
    <x v="35"/>
    <x v="9"/>
    <n v="16200.000000000004"/>
  </r>
  <r>
    <x v="35"/>
    <x v="10"/>
    <n v="20699.999999999996"/>
  </r>
  <r>
    <x v="35"/>
    <x v="11"/>
    <n v="0"/>
  </r>
  <r>
    <x v="36"/>
    <x v="0"/>
    <n v="0"/>
  </r>
  <r>
    <x v="36"/>
    <x v="1"/>
    <n v="0"/>
  </r>
  <r>
    <x v="36"/>
    <x v="2"/>
    <n v="11199.999999999989"/>
  </r>
  <r>
    <x v="36"/>
    <x v="3"/>
    <n v="0"/>
  </r>
  <r>
    <x v="36"/>
    <x v="4"/>
    <n v="0"/>
  </r>
  <r>
    <x v="36"/>
    <x v="5"/>
    <n v="0"/>
  </r>
  <r>
    <x v="36"/>
    <x v="6"/>
    <n v="0"/>
  </r>
  <r>
    <x v="36"/>
    <x v="7"/>
    <n v="24000"/>
  </r>
  <r>
    <x v="36"/>
    <x v="8"/>
    <n v="0"/>
  </r>
  <r>
    <x v="36"/>
    <x v="9"/>
    <n v="0"/>
  </r>
  <r>
    <x v="36"/>
    <x v="10"/>
    <n v="0"/>
  </r>
  <r>
    <x v="36"/>
    <x v="11"/>
    <n v="0"/>
  </r>
  <r>
    <x v="37"/>
    <x v="0"/>
    <n v="0"/>
  </r>
  <r>
    <x v="37"/>
    <x v="1"/>
    <n v="0"/>
  </r>
  <r>
    <x v="37"/>
    <x v="2"/>
    <n v="0"/>
  </r>
  <r>
    <x v="37"/>
    <x v="3"/>
    <n v="0"/>
  </r>
  <r>
    <x v="37"/>
    <x v="4"/>
    <n v="0"/>
  </r>
  <r>
    <x v="37"/>
    <x v="5"/>
    <n v="0"/>
  </r>
  <r>
    <x v="37"/>
    <x v="6"/>
    <n v="0"/>
  </r>
  <r>
    <x v="37"/>
    <x v="7"/>
    <n v="24000"/>
  </r>
  <r>
    <x v="37"/>
    <x v="8"/>
    <n v="0"/>
  </r>
  <r>
    <x v="37"/>
    <x v="9"/>
    <n v="0"/>
  </r>
  <r>
    <x v="37"/>
    <x v="10"/>
    <n v="0"/>
  </r>
  <r>
    <x v="37"/>
    <x v="11"/>
    <n v="0"/>
  </r>
  <r>
    <x v="38"/>
    <x v="0"/>
    <n v="0"/>
  </r>
  <r>
    <x v="38"/>
    <x v="1"/>
    <n v="0"/>
  </r>
  <r>
    <x v="38"/>
    <x v="2"/>
    <n v="0"/>
  </r>
  <r>
    <x v="38"/>
    <x v="3"/>
    <n v="0"/>
  </r>
  <r>
    <x v="38"/>
    <x v="4"/>
    <n v="16700.000000000018"/>
  </r>
  <r>
    <x v="38"/>
    <x v="5"/>
    <n v="38999.999999999985"/>
  </r>
  <r>
    <x v="38"/>
    <x v="6"/>
    <n v="25299.999999999996"/>
  </r>
  <r>
    <x v="38"/>
    <x v="7"/>
    <n v="27299.999999999996"/>
  </r>
  <r>
    <x v="38"/>
    <x v="8"/>
    <n v="0"/>
  </r>
  <r>
    <x v="38"/>
    <x v="9"/>
    <n v="5699.9999999999891"/>
  </r>
  <r>
    <x v="38"/>
    <x v="10"/>
    <n v="6000"/>
  </r>
  <r>
    <x v="38"/>
    <x v="11"/>
    <n v="0"/>
  </r>
  <r>
    <x v="39"/>
    <x v="0"/>
    <n v="0"/>
  </r>
  <r>
    <x v="39"/>
    <x v="1"/>
    <n v="0"/>
  </r>
  <r>
    <x v="39"/>
    <x v="2"/>
    <n v="9699.9999999999891"/>
  </r>
  <r>
    <x v="39"/>
    <x v="3"/>
    <n v="0"/>
  </r>
  <r>
    <x v="39"/>
    <x v="4"/>
    <n v="0"/>
  </r>
  <r>
    <x v="39"/>
    <x v="5"/>
    <n v="0"/>
  </r>
  <r>
    <x v="39"/>
    <x v="6"/>
    <n v="18699.999999999996"/>
  </r>
  <r>
    <x v="39"/>
    <x v="7"/>
    <n v="24599.999999999993"/>
  </r>
  <r>
    <x v="39"/>
    <x v="8"/>
    <n v="0"/>
  </r>
  <r>
    <x v="39"/>
    <x v="9"/>
    <n v="0"/>
  </r>
  <r>
    <x v="39"/>
    <x v="10"/>
    <n v="0"/>
  </r>
  <r>
    <x v="39"/>
    <x v="11"/>
    <n v="0"/>
  </r>
  <r>
    <x v="40"/>
    <x v="0"/>
    <n v="0"/>
  </r>
  <r>
    <x v="40"/>
    <x v="1"/>
    <n v="0"/>
  </r>
  <r>
    <x v="40"/>
    <x v="2"/>
    <n v="0"/>
  </r>
  <r>
    <x v="40"/>
    <x v="3"/>
    <n v="0"/>
  </r>
  <r>
    <x v="40"/>
    <x v="4"/>
    <n v="0"/>
  </r>
  <r>
    <x v="40"/>
    <x v="5"/>
    <n v="0"/>
  </r>
  <r>
    <x v="40"/>
    <x v="6"/>
    <n v="0"/>
  </r>
  <r>
    <x v="40"/>
    <x v="7"/>
    <n v="24400"/>
  </r>
  <r>
    <x v="40"/>
    <x v="8"/>
    <n v="0"/>
  </r>
  <r>
    <x v="40"/>
    <x v="9"/>
    <n v="0"/>
  </r>
  <r>
    <x v="40"/>
    <x v="10"/>
    <n v="0"/>
  </r>
  <r>
    <x v="40"/>
    <x v="11"/>
    <n v="0"/>
  </r>
  <r>
    <x v="41"/>
    <x v="0"/>
    <n v="0"/>
  </r>
  <r>
    <x v="41"/>
    <x v="1"/>
    <n v="0"/>
  </r>
  <r>
    <x v="41"/>
    <x v="2"/>
    <n v="10199.999999999989"/>
  </r>
  <r>
    <x v="41"/>
    <x v="3"/>
    <n v="18200.000000000018"/>
  </r>
  <r>
    <x v="41"/>
    <x v="4"/>
    <n v="1400.0000000000057"/>
  </r>
  <r>
    <x v="41"/>
    <x v="5"/>
    <n v="99100"/>
  </r>
  <r>
    <x v="41"/>
    <x v="6"/>
    <n v="0"/>
  </r>
  <r>
    <x v="41"/>
    <x v="7"/>
    <n v="30400"/>
  </r>
  <r>
    <x v="41"/>
    <x v="8"/>
    <n v="17700.000000000004"/>
  </r>
  <r>
    <x v="41"/>
    <x v="9"/>
    <n v="26200.000000000004"/>
  </r>
  <r>
    <x v="41"/>
    <x v="10"/>
    <n v="0"/>
  </r>
  <r>
    <x v="41"/>
    <x v="11"/>
    <n v="0"/>
  </r>
  <r>
    <x v="42"/>
    <x v="0"/>
    <n v="0"/>
  </r>
  <r>
    <x v="42"/>
    <x v="1"/>
    <n v="60200"/>
  </r>
  <r>
    <x v="42"/>
    <x v="2"/>
    <n v="60400.000000000007"/>
  </r>
  <r>
    <x v="42"/>
    <x v="3"/>
    <n v="68200.000000000015"/>
  </r>
  <r>
    <x v="42"/>
    <x v="4"/>
    <n v="45500"/>
  </r>
  <r>
    <x v="42"/>
    <x v="5"/>
    <n v="96199.999999999985"/>
  </r>
  <r>
    <x v="42"/>
    <x v="6"/>
    <n v="0"/>
  </r>
  <r>
    <x v="42"/>
    <x v="7"/>
    <n v="47500"/>
  </r>
  <r>
    <x v="42"/>
    <x v="8"/>
    <n v="0"/>
  </r>
  <r>
    <x v="42"/>
    <x v="9"/>
    <n v="50300.000000000007"/>
  </r>
  <r>
    <x v="42"/>
    <x v="10"/>
    <n v="24799.999999999996"/>
  </r>
  <r>
    <x v="42"/>
    <x v="11"/>
    <n v="28400"/>
  </r>
  <r>
    <x v="43"/>
    <x v="0"/>
    <n v="0"/>
  </r>
  <r>
    <x v="43"/>
    <x v="1"/>
    <n v="57500"/>
  </r>
  <r>
    <x v="43"/>
    <x v="2"/>
    <n v="70400"/>
  </r>
  <r>
    <x v="43"/>
    <x v="3"/>
    <n v="72200.000000000015"/>
  </r>
  <r>
    <x v="43"/>
    <x v="4"/>
    <n v="42099.999999999993"/>
  </r>
  <r>
    <x v="43"/>
    <x v="5"/>
    <n v="86799.999999999985"/>
  </r>
  <r>
    <x v="43"/>
    <x v="6"/>
    <n v="50099.999999999993"/>
  </r>
  <r>
    <x v="43"/>
    <x v="7"/>
    <n v="46699.999999999993"/>
  </r>
  <r>
    <x v="43"/>
    <x v="8"/>
    <n v="43900"/>
  </r>
  <r>
    <x v="43"/>
    <x v="9"/>
    <n v="93800.000000000015"/>
  </r>
  <r>
    <x v="43"/>
    <x v="10"/>
    <n v="49500"/>
  </r>
  <r>
    <x v="43"/>
    <x v="11"/>
    <n v="34600"/>
  </r>
  <r>
    <x v="44"/>
    <x v="0"/>
    <n v="0"/>
  </r>
  <r>
    <x v="44"/>
    <x v="1"/>
    <n v="4799.9999999999973"/>
  </r>
  <r>
    <x v="44"/>
    <x v="2"/>
    <n v="34300.000000000015"/>
  </r>
  <r>
    <x v="44"/>
    <x v="3"/>
    <n v="51900.000000000007"/>
  </r>
  <r>
    <x v="44"/>
    <x v="4"/>
    <n v="0"/>
  </r>
  <r>
    <x v="44"/>
    <x v="5"/>
    <n v="0"/>
  </r>
  <r>
    <x v="44"/>
    <x v="6"/>
    <n v="17400.000000000004"/>
  </r>
  <r>
    <x v="44"/>
    <x v="7"/>
    <n v="23900.000000000004"/>
  </r>
  <r>
    <x v="44"/>
    <x v="8"/>
    <n v="21100"/>
  </r>
  <r>
    <x v="44"/>
    <x v="9"/>
    <n v="52800.000000000007"/>
  </r>
  <r>
    <x v="44"/>
    <x v="10"/>
    <n v="7899.9999999999982"/>
  </r>
  <r>
    <x v="44"/>
    <x v="11"/>
    <n v="0"/>
  </r>
  <r>
    <x v="45"/>
    <x v="0"/>
    <n v="0"/>
  </r>
  <r>
    <x v="45"/>
    <x v="1"/>
    <n v="68300"/>
  </r>
  <r>
    <x v="45"/>
    <x v="2"/>
    <n v="83700"/>
  </r>
  <r>
    <x v="45"/>
    <x v="3"/>
    <n v="94900"/>
  </r>
  <r>
    <x v="45"/>
    <x v="4"/>
    <n v="115600"/>
  </r>
  <r>
    <x v="45"/>
    <x v="5"/>
    <n v="131299.99999999997"/>
  </r>
  <r>
    <x v="45"/>
    <x v="6"/>
    <n v="18599.999999999993"/>
  </r>
  <r>
    <x v="45"/>
    <x v="7"/>
    <n v="73800"/>
  </r>
  <r>
    <x v="45"/>
    <x v="8"/>
    <n v="65500"/>
  </r>
  <r>
    <x v="45"/>
    <x v="9"/>
    <n v="59500"/>
  </r>
  <r>
    <x v="45"/>
    <x v="10"/>
    <n v="37800"/>
  </r>
  <r>
    <x v="45"/>
    <x v="11"/>
    <n v="0"/>
  </r>
  <r>
    <x v="46"/>
    <x v="0"/>
    <n v="0"/>
  </r>
  <r>
    <x v="46"/>
    <x v="1"/>
    <n v="84000"/>
  </r>
  <r>
    <x v="46"/>
    <x v="2"/>
    <n v="0"/>
  </r>
  <r>
    <x v="46"/>
    <x v="3"/>
    <n v="44100.000000000007"/>
  </r>
  <r>
    <x v="46"/>
    <x v="4"/>
    <n v="103200.00000000001"/>
  </r>
  <r>
    <x v="46"/>
    <x v="5"/>
    <n v="87399.999999999985"/>
  </r>
  <r>
    <x v="46"/>
    <x v="6"/>
    <n v="0"/>
  </r>
  <r>
    <x v="46"/>
    <x v="7"/>
    <n v="0"/>
  </r>
  <r>
    <x v="46"/>
    <x v="8"/>
    <n v="0"/>
  </r>
  <r>
    <x v="46"/>
    <x v="9"/>
    <n v="54500"/>
  </r>
  <r>
    <x v="46"/>
    <x v="10"/>
    <n v="23799.999999999996"/>
  </r>
  <r>
    <x v="46"/>
    <x v="11"/>
    <n v="0"/>
  </r>
  <r>
    <x v="47"/>
    <x v="0"/>
    <n v="8100.0000000000018"/>
  </r>
  <r>
    <x v="47"/>
    <x v="1"/>
    <n v="75700"/>
  </r>
  <r>
    <x v="47"/>
    <x v="2"/>
    <n v="32000"/>
  </r>
  <r>
    <x v="47"/>
    <x v="3"/>
    <n v="39400.000000000007"/>
  </r>
  <r>
    <x v="47"/>
    <x v="4"/>
    <n v="27500"/>
  </r>
  <r>
    <x v="47"/>
    <x v="5"/>
    <n v="105799.99999999999"/>
  </r>
  <r>
    <x v="47"/>
    <x v="6"/>
    <n v="0"/>
  </r>
  <r>
    <x v="47"/>
    <x v="7"/>
    <n v="37400"/>
  </r>
  <r>
    <x v="47"/>
    <x v="8"/>
    <n v="34700"/>
  </r>
  <r>
    <x v="47"/>
    <x v="9"/>
    <n v="59700"/>
  </r>
  <r>
    <x v="47"/>
    <x v="10"/>
    <n v="10799.999999999996"/>
  </r>
  <r>
    <x v="47"/>
    <x v="11"/>
    <n v="3100.000000000001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x v="0"/>
    <n v="0"/>
    <n v="0"/>
    <n v="0"/>
    <n v="0"/>
    <n v="0"/>
    <n v="0"/>
    <n v="0"/>
  </r>
  <r>
    <x v="0"/>
    <x v="1"/>
    <n v="0"/>
    <n v="0"/>
    <n v="0"/>
    <n v="0"/>
    <n v="0"/>
    <n v="0"/>
    <n v="0"/>
  </r>
  <r>
    <x v="0"/>
    <x v="2"/>
    <n v="738.20156702753127"/>
    <n v="907.09601295413859"/>
    <n v="1423.2678027523095"/>
    <n v="1462.1704560275393"/>
    <n v="1494.4311928899251"/>
    <n v="2097.8967412569036"/>
    <n v="2134.9017041284642"/>
  </r>
  <r>
    <x v="0"/>
    <x v="3"/>
    <n v="0"/>
    <n v="0"/>
    <n v="0"/>
    <n v="0"/>
    <n v="0"/>
    <n v="0"/>
    <n v="0"/>
  </r>
  <r>
    <x v="0"/>
    <x v="4"/>
    <n v="0"/>
    <n v="0"/>
    <n v="0"/>
    <n v="0"/>
    <n v="0"/>
    <n v="0"/>
    <n v="0"/>
  </r>
  <r>
    <x v="0"/>
    <x v="5"/>
    <n v="0"/>
    <n v="0"/>
    <n v="0"/>
    <n v="0"/>
    <n v="0"/>
    <n v="0"/>
    <n v="0"/>
  </r>
  <r>
    <x v="0"/>
    <x v="6"/>
    <n v="0"/>
    <n v="0"/>
    <n v="0"/>
    <n v="0"/>
    <n v="0"/>
    <n v="0"/>
    <n v="0"/>
  </r>
  <r>
    <x v="0"/>
    <x v="7"/>
    <n v="0"/>
    <n v="0"/>
    <n v="0"/>
    <n v="0"/>
    <n v="0"/>
    <n v="0"/>
    <n v="0"/>
  </r>
  <r>
    <x v="0"/>
    <x v="8"/>
    <n v="0"/>
    <n v="0"/>
    <n v="0"/>
    <n v="0"/>
    <n v="0"/>
    <n v="0"/>
    <n v="0"/>
  </r>
  <r>
    <x v="0"/>
    <x v="9"/>
    <n v="0"/>
    <n v="0"/>
    <n v="0"/>
    <n v="0"/>
    <n v="0"/>
    <n v="0"/>
    <n v="0"/>
  </r>
  <r>
    <x v="0"/>
    <x v="10"/>
    <n v="0"/>
    <n v="0"/>
    <n v="0"/>
    <n v="0"/>
    <n v="0"/>
    <n v="0"/>
    <n v="0"/>
  </r>
  <r>
    <x v="0"/>
    <x v="11"/>
    <n v="0"/>
    <n v="0"/>
    <n v="0"/>
    <n v="0"/>
    <n v="0"/>
    <n v="0"/>
    <n v="0"/>
  </r>
  <r>
    <x v="1"/>
    <x v="0"/>
    <n v="0"/>
    <n v="0"/>
    <n v="0"/>
    <n v="0"/>
    <n v="0"/>
    <n v="0"/>
    <n v="0"/>
  </r>
  <r>
    <x v="1"/>
    <x v="1"/>
    <n v="0"/>
    <n v="0"/>
    <n v="0"/>
    <n v="0"/>
    <n v="0"/>
    <n v="0"/>
    <n v="0"/>
  </r>
  <r>
    <x v="1"/>
    <x v="2"/>
    <n v="0"/>
    <n v="0"/>
    <n v="0"/>
    <n v="0"/>
    <n v="0"/>
    <n v="0"/>
    <n v="0"/>
  </r>
  <r>
    <x v="1"/>
    <x v="3"/>
    <n v="714.34665229740926"/>
    <n v="877.78328996956714"/>
    <n v="1377.2750365631284"/>
    <n v="1414.9205542291872"/>
    <n v="1446.1387883912848"/>
    <n v="2030.1034038940511"/>
    <n v="2065.9125548446927"/>
  </r>
  <r>
    <x v="1"/>
    <x v="4"/>
    <n v="0"/>
    <n v="0"/>
    <n v="0"/>
    <n v="0"/>
    <n v="0"/>
    <n v="0"/>
    <n v="0"/>
  </r>
  <r>
    <x v="1"/>
    <x v="5"/>
    <n v="0"/>
    <n v="0"/>
    <n v="0"/>
    <n v="0"/>
    <n v="0"/>
    <n v="0"/>
    <n v="0"/>
  </r>
  <r>
    <x v="1"/>
    <x v="6"/>
    <n v="0"/>
    <n v="0"/>
    <n v="0"/>
    <n v="0"/>
    <n v="0"/>
    <n v="0"/>
    <n v="0"/>
  </r>
  <r>
    <x v="1"/>
    <x v="7"/>
    <n v="0"/>
    <n v="0"/>
    <n v="0"/>
    <n v="0"/>
    <n v="0"/>
    <n v="0"/>
    <n v="0"/>
  </r>
  <r>
    <x v="1"/>
    <x v="8"/>
    <n v="0"/>
    <n v="0"/>
    <n v="0"/>
    <n v="0"/>
    <n v="0"/>
    <n v="0"/>
    <n v="0"/>
  </r>
  <r>
    <x v="1"/>
    <x v="9"/>
    <n v="0"/>
    <n v="0"/>
    <n v="0"/>
    <n v="0"/>
    <n v="0"/>
    <n v="0"/>
    <n v="0"/>
  </r>
  <r>
    <x v="1"/>
    <x v="10"/>
    <n v="0"/>
    <n v="0"/>
    <n v="0"/>
    <n v="0"/>
    <n v="0"/>
    <n v="0"/>
    <n v="0"/>
  </r>
  <r>
    <x v="1"/>
    <x v="11"/>
    <n v="0"/>
    <n v="0"/>
    <n v="0"/>
    <n v="0"/>
    <n v="0"/>
    <n v="0"/>
    <n v="0"/>
  </r>
  <r>
    <x v="2"/>
    <x v="0"/>
    <n v="0"/>
    <n v="0"/>
    <n v="0"/>
    <n v="0"/>
    <n v="0"/>
    <n v="0"/>
    <n v="0"/>
  </r>
  <r>
    <x v="2"/>
    <x v="1"/>
    <n v="0"/>
    <n v="0"/>
    <n v="0"/>
    <n v="0"/>
    <n v="0"/>
    <n v="0"/>
    <n v="0"/>
  </r>
  <r>
    <x v="2"/>
    <x v="2"/>
    <n v="0"/>
    <n v="0"/>
    <n v="0"/>
    <n v="0"/>
    <n v="0"/>
    <n v="0"/>
    <n v="0"/>
  </r>
  <r>
    <x v="2"/>
    <x v="3"/>
    <n v="0"/>
    <n v="0"/>
    <n v="0"/>
    <n v="0"/>
    <n v="0"/>
    <n v="0"/>
    <n v="0"/>
  </r>
  <r>
    <x v="2"/>
    <x v="4"/>
    <n v="700.29472715782038"/>
    <n v="860.516399952283"/>
    <n v="1350.1826359083939"/>
    <n v="1387.0876279565566"/>
    <n v="1417.6917677038136"/>
    <n v="1990.1692053289723"/>
    <n v="2025.273953862591"/>
  </r>
  <r>
    <x v="2"/>
    <x v="5"/>
    <n v="0"/>
    <n v="0"/>
    <n v="0"/>
    <n v="0"/>
    <n v="0"/>
    <n v="0"/>
    <n v="0"/>
  </r>
  <r>
    <x v="2"/>
    <x v="6"/>
    <n v="0"/>
    <n v="0"/>
    <n v="0"/>
    <n v="0"/>
    <n v="0"/>
    <n v="0"/>
    <n v="0"/>
  </r>
  <r>
    <x v="2"/>
    <x v="7"/>
    <n v="0"/>
    <n v="0"/>
    <n v="0"/>
    <n v="0"/>
    <n v="0"/>
    <n v="0"/>
    <n v="0"/>
  </r>
  <r>
    <x v="2"/>
    <x v="8"/>
    <n v="0"/>
    <n v="0"/>
    <n v="0"/>
    <n v="0"/>
    <n v="0"/>
    <n v="0"/>
    <n v="0"/>
  </r>
  <r>
    <x v="2"/>
    <x v="9"/>
    <n v="0"/>
    <n v="0"/>
    <n v="0"/>
    <n v="0"/>
    <n v="0"/>
    <n v="0"/>
    <n v="0"/>
  </r>
  <r>
    <x v="2"/>
    <x v="10"/>
    <n v="0"/>
    <n v="0"/>
    <n v="0"/>
    <n v="0"/>
    <n v="0"/>
    <n v="0"/>
    <n v="0"/>
  </r>
  <r>
    <x v="2"/>
    <x v="11"/>
    <n v="0"/>
    <n v="0"/>
    <n v="0"/>
    <n v="0"/>
    <n v="0"/>
    <n v="0"/>
    <n v="0"/>
  </r>
  <r>
    <x v="3"/>
    <x v="0"/>
    <n v="0"/>
    <n v="0"/>
    <n v="0"/>
    <n v="0"/>
    <n v="0"/>
    <n v="0"/>
    <n v="0"/>
  </r>
  <r>
    <x v="3"/>
    <x v="1"/>
    <n v="0"/>
    <n v="0"/>
    <n v="0"/>
    <n v="0"/>
    <n v="0"/>
    <n v="0"/>
    <n v="0"/>
  </r>
  <r>
    <x v="3"/>
    <x v="2"/>
    <n v="738.20156702753127"/>
    <n v="907.09601295413859"/>
    <n v="1423.2678027523095"/>
    <n v="1462.1704560275393"/>
    <n v="1494.4311928899251"/>
    <n v="2097.8967412569036"/>
    <n v="2134.9017041284642"/>
  </r>
  <r>
    <x v="3"/>
    <x v="3"/>
    <n v="0"/>
    <n v="0"/>
    <n v="0"/>
    <n v="0"/>
    <n v="0"/>
    <n v="0"/>
    <n v="0"/>
  </r>
  <r>
    <x v="3"/>
    <x v="4"/>
    <n v="0"/>
    <n v="0"/>
    <n v="0"/>
    <n v="0"/>
    <n v="0"/>
    <n v="0"/>
    <n v="0"/>
  </r>
  <r>
    <x v="3"/>
    <x v="5"/>
    <n v="0"/>
    <n v="0"/>
    <n v="0"/>
    <n v="0"/>
    <n v="0"/>
    <n v="0"/>
    <n v="0"/>
  </r>
  <r>
    <x v="3"/>
    <x v="6"/>
    <n v="0"/>
    <n v="0"/>
    <n v="0"/>
    <n v="0"/>
    <n v="0"/>
    <n v="0"/>
    <n v="0"/>
  </r>
  <r>
    <x v="3"/>
    <x v="7"/>
    <n v="0"/>
    <n v="0"/>
    <n v="0"/>
    <n v="0"/>
    <n v="0"/>
    <n v="0"/>
    <n v="0"/>
  </r>
  <r>
    <x v="3"/>
    <x v="8"/>
    <n v="0"/>
    <n v="0"/>
    <n v="0"/>
    <n v="0"/>
    <n v="0"/>
    <n v="0"/>
    <n v="0"/>
  </r>
  <r>
    <x v="3"/>
    <x v="9"/>
    <n v="0"/>
    <n v="0"/>
    <n v="0"/>
    <n v="0"/>
    <n v="0"/>
    <n v="0"/>
    <n v="0"/>
  </r>
  <r>
    <x v="3"/>
    <x v="10"/>
    <n v="0"/>
    <n v="0"/>
    <n v="0"/>
    <n v="0"/>
    <n v="0"/>
    <n v="0"/>
    <n v="0"/>
  </r>
  <r>
    <x v="3"/>
    <x v="11"/>
    <n v="0"/>
    <n v="0"/>
    <n v="0"/>
    <n v="0"/>
    <n v="0"/>
    <n v="0"/>
    <n v="0"/>
  </r>
  <r>
    <x v="4"/>
    <x v="0"/>
    <n v="0"/>
    <n v="0"/>
    <n v="0"/>
    <n v="0"/>
    <n v="0"/>
    <n v="0"/>
    <n v="0"/>
  </r>
  <r>
    <x v="4"/>
    <x v="1"/>
    <n v="0"/>
    <n v="0"/>
    <n v="0"/>
    <n v="0"/>
    <n v="0"/>
    <n v="0"/>
    <n v="0"/>
  </r>
  <r>
    <x v="4"/>
    <x v="2"/>
    <n v="734.16189905366673"/>
    <n v="902.13210217905566"/>
    <n v="1415.4792398206941"/>
    <n v="1454.1690057091264"/>
    <n v="1486.253201811729"/>
    <n v="2086.4163994957025"/>
    <n v="2123.218859731041"/>
  </r>
  <r>
    <x v="4"/>
    <x v="3"/>
    <n v="0"/>
    <n v="0"/>
    <n v="0"/>
    <n v="0"/>
    <n v="0"/>
    <n v="0"/>
    <n v="0"/>
  </r>
  <r>
    <x v="4"/>
    <x v="4"/>
    <n v="0"/>
    <n v="0"/>
    <n v="0"/>
    <n v="0"/>
    <n v="0"/>
    <n v="0"/>
    <n v="0"/>
  </r>
  <r>
    <x v="4"/>
    <x v="5"/>
    <n v="0"/>
    <n v="0"/>
    <n v="0"/>
    <n v="0"/>
    <n v="0"/>
    <n v="0"/>
    <n v="0"/>
  </r>
  <r>
    <x v="4"/>
    <x v="6"/>
    <n v="0"/>
    <n v="0"/>
    <n v="0"/>
    <n v="0"/>
    <n v="0"/>
    <n v="0"/>
    <n v="0"/>
  </r>
  <r>
    <x v="4"/>
    <x v="7"/>
    <n v="0"/>
    <n v="0"/>
    <n v="0"/>
    <n v="0"/>
    <n v="0"/>
    <n v="0"/>
    <n v="0"/>
  </r>
  <r>
    <x v="4"/>
    <x v="8"/>
    <n v="0"/>
    <n v="0"/>
    <n v="0"/>
    <n v="0"/>
    <n v="0"/>
    <n v="0"/>
    <n v="0"/>
  </r>
  <r>
    <x v="4"/>
    <x v="9"/>
    <n v="0"/>
    <n v="0"/>
    <n v="0"/>
    <n v="0"/>
    <n v="0"/>
    <n v="0"/>
    <n v="0"/>
  </r>
  <r>
    <x v="4"/>
    <x v="10"/>
    <n v="0"/>
    <n v="0"/>
    <n v="0"/>
    <n v="0"/>
    <n v="0"/>
    <n v="0"/>
    <n v="0"/>
  </r>
  <r>
    <x v="4"/>
    <x v="11"/>
    <n v="0"/>
    <n v="0"/>
    <n v="0"/>
    <n v="0"/>
    <n v="0"/>
    <n v="0"/>
    <n v="0"/>
  </r>
  <r>
    <x v="5"/>
    <x v="0"/>
    <n v="0"/>
    <n v="0"/>
    <n v="0"/>
    <n v="0"/>
    <n v="0"/>
    <n v="0"/>
    <n v="0"/>
  </r>
  <r>
    <x v="5"/>
    <x v="1"/>
    <n v="0"/>
    <n v="0"/>
    <n v="0"/>
    <n v="0"/>
    <n v="0"/>
    <n v="0"/>
    <n v="0"/>
  </r>
  <r>
    <x v="5"/>
    <x v="2"/>
    <n v="0"/>
    <n v="0"/>
    <n v="0"/>
    <n v="0"/>
    <n v="0"/>
    <n v="0"/>
    <n v="0"/>
  </r>
  <r>
    <x v="5"/>
    <x v="3"/>
    <n v="0"/>
    <n v="0"/>
    <n v="0"/>
    <n v="0"/>
    <n v="0"/>
    <n v="0"/>
    <n v="0"/>
  </r>
  <r>
    <x v="5"/>
    <x v="4"/>
    <n v="700.29472715782038"/>
    <n v="860.516399952283"/>
    <n v="1350.1826359083939"/>
    <n v="1387.0876279565566"/>
    <n v="1417.6917677038136"/>
    <n v="1990.1692053289723"/>
    <n v="2025.273953862591"/>
  </r>
  <r>
    <x v="5"/>
    <x v="5"/>
    <n v="0"/>
    <n v="0"/>
    <n v="0"/>
    <n v="0"/>
    <n v="0"/>
    <n v="0"/>
    <n v="0"/>
  </r>
  <r>
    <x v="5"/>
    <x v="6"/>
    <n v="0"/>
    <n v="0"/>
    <n v="0"/>
    <n v="0"/>
    <n v="0"/>
    <n v="0"/>
    <n v="0"/>
  </r>
  <r>
    <x v="5"/>
    <x v="7"/>
    <n v="0"/>
    <n v="0"/>
    <n v="0"/>
    <n v="0"/>
    <n v="0"/>
    <n v="0"/>
    <n v="0"/>
  </r>
  <r>
    <x v="5"/>
    <x v="8"/>
    <n v="0"/>
    <n v="0"/>
    <n v="0"/>
    <n v="0"/>
    <n v="0"/>
    <n v="0"/>
    <n v="0"/>
  </r>
  <r>
    <x v="5"/>
    <x v="9"/>
    <n v="0"/>
    <n v="0"/>
    <n v="0"/>
    <n v="0"/>
    <n v="0"/>
    <n v="0"/>
    <n v="0"/>
  </r>
  <r>
    <x v="5"/>
    <x v="10"/>
    <n v="0"/>
    <n v="0"/>
    <n v="0"/>
    <n v="0"/>
    <n v="0"/>
    <n v="0"/>
    <n v="0"/>
  </r>
  <r>
    <x v="5"/>
    <x v="11"/>
    <n v="0"/>
    <n v="0"/>
    <n v="0"/>
    <n v="0"/>
    <n v="0"/>
    <n v="0"/>
    <n v="0"/>
  </r>
  <r>
    <x v="6"/>
    <x v="0"/>
    <n v="0"/>
    <n v="0"/>
    <n v="0"/>
    <n v="0"/>
    <n v="0"/>
    <n v="0"/>
    <n v="0"/>
  </r>
  <r>
    <x v="6"/>
    <x v="1"/>
    <n v="0"/>
    <n v="0"/>
    <n v="0"/>
    <n v="0"/>
    <n v="0"/>
    <n v="0"/>
    <n v="0"/>
  </r>
  <r>
    <x v="6"/>
    <x v="2"/>
    <n v="0"/>
    <n v="0"/>
    <n v="0"/>
    <n v="0"/>
    <n v="0"/>
    <n v="0"/>
    <n v="0"/>
  </r>
  <r>
    <x v="6"/>
    <x v="3"/>
    <n v="0"/>
    <n v="0"/>
    <n v="0"/>
    <n v="0"/>
    <n v="0"/>
    <n v="0"/>
    <n v="0"/>
  </r>
  <r>
    <x v="6"/>
    <x v="4"/>
    <n v="0"/>
    <n v="0"/>
    <n v="0"/>
    <n v="0"/>
    <n v="0"/>
    <n v="0"/>
    <n v="0"/>
  </r>
  <r>
    <x v="6"/>
    <x v="5"/>
    <n v="0"/>
    <n v="0"/>
    <n v="0"/>
    <n v="0"/>
    <n v="0"/>
    <n v="0"/>
    <n v="0"/>
  </r>
  <r>
    <x v="6"/>
    <x v="6"/>
    <n v="290.58259952496996"/>
    <n v="357.06550789957748"/>
    <n v="560.24922787590606"/>
    <n v="575.56270677118084"/>
    <n v="588.26168926970149"/>
    <n v="825.80736188908554"/>
    <n v="840.37384181385914"/>
  </r>
  <r>
    <x v="6"/>
    <x v="7"/>
    <n v="0"/>
    <n v="0"/>
    <n v="0"/>
    <n v="0"/>
    <n v="0"/>
    <n v="0"/>
    <n v="0"/>
  </r>
  <r>
    <x v="6"/>
    <x v="8"/>
    <n v="0"/>
    <n v="0"/>
    <n v="0"/>
    <n v="0"/>
    <n v="0"/>
    <n v="0"/>
    <n v="0"/>
  </r>
  <r>
    <x v="6"/>
    <x v="9"/>
    <n v="0"/>
    <n v="0"/>
    <n v="0"/>
    <n v="0"/>
    <n v="0"/>
    <n v="0"/>
    <n v="0"/>
  </r>
  <r>
    <x v="6"/>
    <x v="10"/>
    <n v="0"/>
    <n v="0"/>
    <n v="0"/>
    <n v="0"/>
    <n v="0"/>
    <n v="0"/>
    <n v="0"/>
  </r>
  <r>
    <x v="6"/>
    <x v="11"/>
    <n v="0"/>
    <n v="0"/>
    <n v="0"/>
    <n v="0"/>
    <n v="0"/>
    <n v="0"/>
    <n v="0"/>
  </r>
  <r>
    <x v="7"/>
    <x v="0"/>
    <n v="0"/>
    <n v="0"/>
    <n v="0"/>
    <n v="0"/>
    <n v="0"/>
    <n v="0"/>
    <n v="0"/>
  </r>
  <r>
    <x v="7"/>
    <x v="1"/>
    <n v="0"/>
    <n v="0"/>
    <n v="0"/>
    <n v="0"/>
    <n v="0"/>
    <n v="0"/>
    <n v="0"/>
  </r>
  <r>
    <x v="7"/>
    <x v="2"/>
    <n v="717.35180036825182"/>
    <n v="881.475991198006"/>
    <n v="1383.0690238462437"/>
    <n v="1420.8729104980412"/>
    <n v="1452.222475038556"/>
    <n v="2038.643741149363"/>
    <n v="2074.6035357693654"/>
  </r>
  <r>
    <x v="7"/>
    <x v="3"/>
    <n v="0"/>
    <n v="0"/>
    <n v="0"/>
    <n v="0"/>
    <n v="0"/>
    <n v="0"/>
    <n v="0"/>
  </r>
  <r>
    <x v="7"/>
    <x v="4"/>
    <n v="0"/>
    <n v="0"/>
    <n v="0"/>
    <n v="0"/>
    <n v="0"/>
    <n v="0"/>
    <n v="0"/>
  </r>
  <r>
    <x v="7"/>
    <x v="5"/>
    <n v="0"/>
    <n v="0"/>
    <n v="0"/>
    <n v="0"/>
    <n v="0"/>
    <n v="0"/>
    <n v="0"/>
  </r>
  <r>
    <x v="7"/>
    <x v="6"/>
    <n v="0"/>
    <n v="0"/>
    <n v="0"/>
    <n v="0"/>
    <n v="0"/>
    <n v="0"/>
    <n v="0"/>
  </r>
  <r>
    <x v="7"/>
    <x v="7"/>
    <n v="0"/>
    <n v="0"/>
    <n v="0"/>
    <n v="0"/>
    <n v="0"/>
    <n v="0"/>
    <n v="0"/>
  </r>
  <r>
    <x v="7"/>
    <x v="8"/>
    <n v="0"/>
    <n v="0"/>
    <n v="0"/>
    <n v="0"/>
    <n v="0"/>
    <n v="0"/>
    <n v="0"/>
  </r>
  <r>
    <x v="7"/>
    <x v="9"/>
    <n v="0"/>
    <n v="0"/>
    <n v="0"/>
    <n v="0"/>
    <n v="0"/>
    <n v="0"/>
    <n v="0"/>
  </r>
  <r>
    <x v="7"/>
    <x v="10"/>
    <n v="0"/>
    <n v="0"/>
    <n v="0"/>
    <n v="0"/>
    <n v="0"/>
    <n v="0"/>
    <n v="0"/>
  </r>
  <r>
    <x v="7"/>
    <x v="11"/>
    <n v="0"/>
    <n v="0"/>
    <n v="0"/>
    <n v="0"/>
    <n v="0"/>
    <n v="0"/>
    <n v="0"/>
  </r>
  <r>
    <x v="8"/>
    <x v="0"/>
    <n v="0"/>
    <n v="0"/>
    <n v="0"/>
    <n v="0"/>
    <n v="0"/>
    <n v="0"/>
    <n v="0"/>
  </r>
  <r>
    <x v="8"/>
    <x v="1"/>
    <n v="0"/>
    <n v="0"/>
    <n v="0"/>
    <n v="0"/>
    <n v="0"/>
    <n v="0"/>
    <n v="0"/>
  </r>
  <r>
    <x v="8"/>
    <x v="2"/>
    <n v="717.35180036825182"/>
    <n v="881.475991198006"/>
    <n v="1383.0690238462437"/>
    <n v="1420.8729104980412"/>
    <n v="1452.222475038556"/>
    <n v="2038.643741149363"/>
    <n v="2074.6035357693654"/>
  </r>
  <r>
    <x v="8"/>
    <x v="3"/>
    <n v="0"/>
    <n v="0"/>
    <n v="0"/>
    <n v="0"/>
    <n v="0"/>
    <n v="0"/>
    <n v="0"/>
  </r>
  <r>
    <x v="8"/>
    <x v="4"/>
    <n v="0"/>
    <n v="0"/>
    <n v="0"/>
    <n v="0"/>
    <n v="0"/>
    <n v="0"/>
    <n v="0"/>
  </r>
  <r>
    <x v="8"/>
    <x v="5"/>
    <n v="0"/>
    <n v="0"/>
    <n v="0"/>
    <n v="0"/>
    <n v="0"/>
    <n v="0"/>
    <n v="0"/>
  </r>
  <r>
    <x v="8"/>
    <x v="6"/>
    <n v="0"/>
    <n v="0"/>
    <n v="0"/>
    <n v="0"/>
    <n v="0"/>
    <n v="0"/>
    <n v="0"/>
  </r>
  <r>
    <x v="8"/>
    <x v="7"/>
    <n v="0"/>
    <n v="0"/>
    <n v="0"/>
    <n v="0"/>
    <n v="0"/>
    <n v="0"/>
    <n v="0"/>
  </r>
  <r>
    <x v="8"/>
    <x v="8"/>
    <n v="0"/>
    <n v="0"/>
    <n v="0"/>
    <n v="0"/>
    <n v="0"/>
    <n v="0"/>
    <n v="0"/>
  </r>
  <r>
    <x v="8"/>
    <x v="9"/>
    <n v="0"/>
    <n v="0"/>
    <n v="0"/>
    <n v="0"/>
    <n v="0"/>
    <n v="0"/>
    <n v="0"/>
  </r>
  <r>
    <x v="8"/>
    <x v="10"/>
    <n v="0"/>
    <n v="0"/>
    <n v="0"/>
    <n v="0"/>
    <n v="0"/>
    <n v="0"/>
    <n v="0"/>
  </r>
  <r>
    <x v="8"/>
    <x v="11"/>
    <n v="0"/>
    <n v="0"/>
    <n v="0"/>
    <n v="0"/>
    <n v="0"/>
    <n v="0"/>
    <n v="0"/>
  </r>
  <r>
    <x v="9"/>
    <x v="0"/>
    <n v="0"/>
    <n v="0"/>
    <n v="0"/>
    <n v="0"/>
    <n v="0"/>
    <n v="0"/>
    <n v="0"/>
  </r>
  <r>
    <x v="9"/>
    <x v="1"/>
    <n v="0"/>
    <n v="0"/>
    <n v="0"/>
    <n v="0"/>
    <n v="0"/>
    <n v="0"/>
    <n v="0"/>
  </r>
  <r>
    <x v="9"/>
    <x v="2"/>
    <n v="717.35180036825182"/>
    <n v="881.475991198006"/>
    <n v="1383.0690238462437"/>
    <n v="1420.8729104980412"/>
    <n v="1452.222475038556"/>
    <n v="2038.643741149363"/>
    <n v="2074.6035357693654"/>
  </r>
  <r>
    <x v="9"/>
    <x v="3"/>
    <n v="0"/>
    <n v="0"/>
    <n v="0"/>
    <n v="0"/>
    <n v="0"/>
    <n v="0"/>
    <n v="0"/>
  </r>
  <r>
    <x v="9"/>
    <x v="4"/>
    <n v="0"/>
    <n v="0"/>
    <n v="0"/>
    <n v="0"/>
    <n v="0"/>
    <n v="0"/>
    <n v="0"/>
  </r>
  <r>
    <x v="9"/>
    <x v="5"/>
    <n v="0"/>
    <n v="0"/>
    <n v="0"/>
    <n v="0"/>
    <n v="0"/>
    <n v="0"/>
    <n v="0"/>
  </r>
  <r>
    <x v="9"/>
    <x v="6"/>
    <n v="0"/>
    <n v="0"/>
    <n v="0"/>
    <n v="0"/>
    <n v="0"/>
    <n v="0"/>
    <n v="0"/>
  </r>
  <r>
    <x v="9"/>
    <x v="7"/>
    <n v="0"/>
    <n v="0"/>
    <n v="0"/>
    <n v="0"/>
    <n v="0"/>
    <n v="0"/>
    <n v="0"/>
  </r>
  <r>
    <x v="9"/>
    <x v="8"/>
    <n v="0"/>
    <n v="0"/>
    <n v="0"/>
    <n v="0"/>
    <n v="0"/>
    <n v="0"/>
    <n v="0"/>
  </r>
  <r>
    <x v="9"/>
    <x v="9"/>
    <n v="0"/>
    <n v="0"/>
    <n v="0"/>
    <n v="0"/>
    <n v="0"/>
    <n v="0"/>
    <n v="0"/>
  </r>
  <r>
    <x v="9"/>
    <x v="10"/>
    <n v="0"/>
    <n v="0"/>
    <n v="0"/>
    <n v="0"/>
    <n v="0"/>
    <n v="0"/>
    <n v="0"/>
  </r>
  <r>
    <x v="9"/>
    <x v="11"/>
    <n v="0"/>
    <n v="0"/>
    <n v="0"/>
    <n v="0"/>
    <n v="0"/>
    <n v="0"/>
    <n v="0"/>
  </r>
  <r>
    <x v="10"/>
    <x v="0"/>
    <n v="0"/>
    <n v="0"/>
    <n v="0"/>
    <n v="0"/>
    <n v="0"/>
    <n v="0"/>
    <n v="0"/>
  </r>
  <r>
    <x v="10"/>
    <x v="1"/>
    <n v="0"/>
    <n v="0"/>
    <n v="0"/>
    <n v="0"/>
    <n v="0"/>
    <n v="0"/>
    <n v="0"/>
  </r>
  <r>
    <x v="10"/>
    <x v="2"/>
    <n v="717.35180036825182"/>
    <n v="881.475991198006"/>
    <n v="1383.0690238462437"/>
    <n v="1420.8729104980412"/>
    <n v="1452.222475038556"/>
    <n v="2038.643741149363"/>
    <n v="2074.6035357693654"/>
  </r>
  <r>
    <x v="10"/>
    <x v="3"/>
    <n v="0"/>
    <n v="0"/>
    <n v="0"/>
    <n v="0"/>
    <n v="0"/>
    <n v="0"/>
    <n v="0"/>
  </r>
  <r>
    <x v="10"/>
    <x v="4"/>
    <n v="0"/>
    <n v="0"/>
    <n v="0"/>
    <n v="0"/>
    <n v="0"/>
    <n v="0"/>
    <n v="0"/>
  </r>
  <r>
    <x v="10"/>
    <x v="5"/>
    <n v="0"/>
    <n v="0"/>
    <n v="0"/>
    <n v="0"/>
    <n v="0"/>
    <n v="0"/>
    <n v="0"/>
  </r>
  <r>
    <x v="10"/>
    <x v="6"/>
    <n v="0"/>
    <n v="0"/>
    <n v="0"/>
    <n v="0"/>
    <n v="0"/>
    <n v="0"/>
    <n v="0"/>
  </r>
  <r>
    <x v="10"/>
    <x v="7"/>
    <n v="0"/>
    <n v="0"/>
    <n v="0"/>
    <n v="0"/>
    <n v="0"/>
    <n v="0"/>
    <n v="0"/>
  </r>
  <r>
    <x v="10"/>
    <x v="8"/>
    <n v="0"/>
    <n v="0"/>
    <n v="0"/>
    <n v="0"/>
    <n v="0"/>
    <n v="0"/>
    <n v="0"/>
  </r>
  <r>
    <x v="10"/>
    <x v="9"/>
    <n v="0"/>
    <n v="0"/>
    <n v="0"/>
    <n v="0"/>
    <n v="0"/>
    <n v="0"/>
    <n v="0"/>
  </r>
  <r>
    <x v="10"/>
    <x v="10"/>
    <n v="0"/>
    <n v="0"/>
    <n v="0"/>
    <n v="0"/>
    <n v="0"/>
    <n v="0"/>
    <n v="0"/>
  </r>
  <r>
    <x v="10"/>
    <x v="11"/>
    <n v="0"/>
    <n v="0"/>
    <n v="0"/>
    <n v="0"/>
    <n v="0"/>
    <n v="0"/>
    <n v="0"/>
  </r>
  <r>
    <x v="11"/>
    <x v="0"/>
    <n v="0"/>
    <n v="0"/>
    <n v="0"/>
    <n v="0"/>
    <n v="0"/>
    <n v="0"/>
    <n v="0"/>
  </r>
  <r>
    <x v="11"/>
    <x v="1"/>
    <n v="0"/>
    <n v="0"/>
    <n v="0"/>
    <n v="0"/>
    <n v="0"/>
    <n v="0"/>
    <n v="0"/>
  </r>
  <r>
    <x v="11"/>
    <x v="2"/>
    <n v="738.20156702753127"/>
    <n v="907.09601295413859"/>
    <n v="1423.2678027523095"/>
    <n v="1462.1704560275393"/>
    <n v="1494.4311928899251"/>
    <n v="2097.8967412569036"/>
    <n v="2134.9017041284642"/>
  </r>
  <r>
    <x v="11"/>
    <x v="3"/>
    <n v="0"/>
    <n v="0"/>
    <n v="0"/>
    <n v="0"/>
    <n v="0"/>
    <n v="0"/>
    <n v="0"/>
  </r>
  <r>
    <x v="11"/>
    <x v="4"/>
    <n v="0"/>
    <n v="0"/>
    <n v="0"/>
    <n v="0"/>
    <n v="0"/>
    <n v="0"/>
    <n v="0"/>
  </r>
  <r>
    <x v="11"/>
    <x v="5"/>
    <n v="0"/>
    <n v="0"/>
    <n v="0"/>
    <n v="0"/>
    <n v="0"/>
    <n v="0"/>
    <n v="0"/>
  </r>
  <r>
    <x v="11"/>
    <x v="6"/>
    <n v="0"/>
    <n v="0"/>
    <n v="0"/>
    <n v="0"/>
    <n v="0"/>
    <n v="0"/>
    <n v="0"/>
  </r>
  <r>
    <x v="11"/>
    <x v="7"/>
    <n v="0"/>
    <n v="0"/>
    <n v="0"/>
    <n v="0"/>
    <n v="0"/>
    <n v="0"/>
    <n v="0"/>
  </r>
  <r>
    <x v="11"/>
    <x v="8"/>
    <n v="0"/>
    <n v="0"/>
    <n v="0"/>
    <n v="0"/>
    <n v="0"/>
    <n v="0"/>
    <n v="0"/>
  </r>
  <r>
    <x v="11"/>
    <x v="9"/>
    <n v="0"/>
    <n v="0"/>
    <n v="0"/>
    <n v="0"/>
    <n v="0"/>
    <n v="0"/>
    <n v="0"/>
  </r>
  <r>
    <x v="11"/>
    <x v="10"/>
    <n v="0"/>
    <n v="0"/>
    <n v="0"/>
    <n v="0"/>
    <n v="0"/>
    <n v="0"/>
    <n v="0"/>
  </r>
  <r>
    <x v="11"/>
    <x v="11"/>
    <n v="0"/>
    <n v="0"/>
    <n v="0"/>
    <n v="0"/>
    <n v="0"/>
    <n v="0"/>
    <n v="0"/>
  </r>
  <r>
    <x v="12"/>
    <x v="0"/>
    <n v="0"/>
    <n v="0"/>
    <n v="0"/>
    <n v="0"/>
    <n v="0"/>
    <n v="0"/>
    <n v="0"/>
  </r>
  <r>
    <x v="12"/>
    <x v="1"/>
    <n v="0"/>
    <n v="0"/>
    <n v="0"/>
    <n v="0"/>
    <n v="0"/>
    <n v="0"/>
    <n v="0"/>
  </r>
  <r>
    <x v="12"/>
    <x v="2"/>
    <n v="0"/>
    <n v="0"/>
    <n v="0"/>
    <n v="0"/>
    <n v="0"/>
    <n v="0"/>
    <n v="0"/>
  </r>
  <r>
    <x v="12"/>
    <x v="3"/>
    <n v="0"/>
    <n v="0"/>
    <n v="0"/>
    <n v="0"/>
    <n v="0"/>
    <n v="0"/>
    <n v="0"/>
  </r>
  <r>
    <x v="12"/>
    <x v="4"/>
    <n v="0"/>
    <n v="0"/>
    <n v="0"/>
    <n v="0"/>
    <n v="0"/>
    <n v="0"/>
    <n v="0"/>
  </r>
  <r>
    <x v="12"/>
    <x v="5"/>
    <n v="0"/>
    <n v="0"/>
    <n v="0"/>
    <n v="0"/>
    <n v="0"/>
    <n v="0"/>
    <n v="0"/>
  </r>
  <r>
    <x v="12"/>
    <x v="6"/>
    <n v="290.58259952496996"/>
    <n v="357.06550789957748"/>
    <n v="560.24922787590606"/>
    <n v="575.56270677118084"/>
    <n v="588.26168926970149"/>
    <n v="825.80736188908554"/>
    <n v="840.37384181385914"/>
  </r>
  <r>
    <x v="12"/>
    <x v="7"/>
    <n v="0"/>
    <n v="0"/>
    <n v="0"/>
    <n v="0"/>
    <n v="0"/>
    <n v="0"/>
    <n v="0"/>
  </r>
  <r>
    <x v="12"/>
    <x v="8"/>
    <n v="0"/>
    <n v="0"/>
    <n v="0"/>
    <n v="0"/>
    <n v="0"/>
    <n v="0"/>
    <n v="0"/>
  </r>
  <r>
    <x v="12"/>
    <x v="9"/>
    <n v="0"/>
    <n v="0"/>
    <n v="0"/>
    <n v="0"/>
    <n v="0"/>
    <n v="0"/>
    <n v="0"/>
  </r>
  <r>
    <x v="12"/>
    <x v="10"/>
    <n v="0"/>
    <n v="0"/>
    <n v="0"/>
    <n v="0"/>
    <n v="0"/>
    <n v="0"/>
    <n v="0"/>
  </r>
  <r>
    <x v="12"/>
    <x v="11"/>
    <n v="0"/>
    <n v="0"/>
    <n v="0"/>
    <n v="0"/>
    <n v="0"/>
    <n v="0"/>
    <n v="0"/>
  </r>
  <r>
    <x v="13"/>
    <x v="0"/>
    <n v="0"/>
    <n v="0"/>
    <n v="0"/>
    <n v="0"/>
    <n v="0"/>
    <n v="0"/>
    <n v="0"/>
  </r>
  <r>
    <x v="13"/>
    <x v="1"/>
    <n v="0"/>
    <n v="0"/>
    <n v="0"/>
    <n v="0"/>
    <n v="0"/>
    <n v="0"/>
    <n v="0"/>
  </r>
  <r>
    <x v="13"/>
    <x v="2"/>
    <n v="0"/>
    <n v="0"/>
    <n v="0"/>
    <n v="0"/>
    <n v="0"/>
    <n v="0"/>
    <n v="0"/>
  </r>
  <r>
    <x v="13"/>
    <x v="3"/>
    <n v="714.34665229740926"/>
    <n v="877.78328996956714"/>
    <n v="1377.2750365631284"/>
    <n v="1414.9205542291872"/>
    <n v="1446.1387883912848"/>
    <n v="2030.1034038940511"/>
    <n v="2065.9125548446927"/>
  </r>
  <r>
    <x v="13"/>
    <x v="4"/>
    <n v="0"/>
    <n v="0"/>
    <n v="0"/>
    <n v="0"/>
    <n v="0"/>
    <n v="0"/>
    <n v="0"/>
  </r>
  <r>
    <x v="13"/>
    <x v="5"/>
    <n v="0"/>
    <n v="0"/>
    <n v="0"/>
    <n v="0"/>
    <n v="0"/>
    <n v="0"/>
    <n v="0"/>
  </r>
  <r>
    <x v="13"/>
    <x v="6"/>
    <n v="0"/>
    <n v="0"/>
    <n v="0"/>
    <n v="0"/>
    <n v="0"/>
    <n v="0"/>
    <n v="0"/>
  </r>
  <r>
    <x v="13"/>
    <x v="7"/>
    <n v="0"/>
    <n v="0"/>
    <n v="0"/>
    <n v="0"/>
    <n v="0"/>
    <n v="0"/>
    <n v="0"/>
  </r>
  <r>
    <x v="13"/>
    <x v="8"/>
    <n v="0"/>
    <n v="0"/>
    <n v="0"/>
    <n v="0"/>
    <n v="0"/>
    <n v="0"/>
    <n v="0"/>
  </r>
  <r>
    <x v="13"/>
    <x v="9"/>
    <n v="0"/>
    <n v="0"/>
    <n v="0"/>
    <n v="0"/>
    <n v="0"/>
    <n v="0"/>
    <n v="0"/>
  </r>
  <r>
    <x v="13"/>
    <x v="10"/>
    <n v="0"/>
    <n v="0"/>
    <n v="0"/>
    <n v="0"/>
    <n v="0"/>
    <n v="0"/>
    <n v="0"/>
  </r>
  <r>
    <x v="13"/>
    <x v="11"/>
    <n v="0"/>
    <n v="0"/>
    <n v="0"/>
    <n v="0"/>
    <n v="0"/>
    <n v="0"/>
    <n v="0"/>
  </r>
  <r>
    <x v="14"/>
    <x v="0"/>
    <n v="0"/>
    <n v="0"/>
    <n v="0"/>
    <n v="0"/>
    <n v="0"/>
    <n v="0"/>
    <n v="0"/>
  </r>
  <r>
    <x v="14"/>
    <x v="1"/>
    <n v="0"/>
    <n v="0"/>
    <n v="0"/>
    <n v="0"/>
    <n v="0"/>
    <n v="0"/>
    <n v="0"/>
  </r>
  <r>
    <x v="14"/>
    <x v="2"/>
    <n v="717.35180036825182"/>
    <n v="881.475991198006"/>
    <n v="1383.0690238462437"/>
    <n v="1420.8729104980412"/>
    <n v="1452.222475038556"/>
    <n v="2038.643741149363"/>
    <n v="2074.6035357693654"/>
  </r>
  <r>
    <x v="14"/>
    <x v="3"/>
    <n v="0"/>
    <n v="0"/>
    <n v="0"/>
    <n v="0"/>
    <n v="0"/>
    <n v="0"/>
    <n v="0"/>
  </r>
  <r>
    <x v="14"/>
    <x v="4"/>
    <n v="0"/>
    <n v="0"/>
    <n v="0"/>
    <n v="0"/>
    <n v="0"/>
    <n v="0"/>
    <n v="0"/>
  </r>
  <r>
    <x v="14"/>
    <x v="5"/>
    <n v="0"/>
    <n v="0"/>
    <n v="0"/>
    <n v="0"/>
    <n v="0"/>
    <n v="0"/>
    <n v="0"/>
  </r>
  <r>
    <x v="14"/>
    <x v="6"/>
    <n v="0"/>
    <n v="0"/>
    <n v="0"/>
    <n v="0"/>
    <n v="0"/>
    <n v="0"/>
    <n v="0"/>
  </r>
  <r>
    <x v="14"/>
    <x v="7"/>
    <n v="0"/>
    <n v="0"/>
    <n v="0"/>
    <n v="0"/>
    <n v="0"/>
    <n v="0"/>
    <n v="0"/>
  </r>
  <r>
    <x v="14"/>
    <x v="8"/>
    <n v="0"/>
    <n v="0"/>
    <n v="0"/>
    <n v="0"/>
    <n v="0"/>
    <n v="0"/>
    <n v="0"/>
  </r>
  <r>
    <x v="14"/>
    <x v="9"/>
    <n v="0"/>
    <n v="0"/>
    <n v="0"/>
    <n v="0"/>
    <n v="0"/>
    <n v="0"/>
    <n v="0"/>
  </r>
  <r>
    <x v="14"/>
    <x v="10"/>
    <n v="0"/>
    <n v="0"/>
    <n v="0"/>
    <n v="0"/>
    <n v="0"/>
    <n v="0"/>
    <n v="0"/>
  </r>
  <r>
    <x v="14"/>
    <x v="11"/>
    <n v="0"/>
    <n v="0"/>
    <n v="0"/>
    <n v="0"/>
    <n v="0"/>
    <n v="0"/>
    <n v="0"/>
  </r>
  <r>
    <x v="15"/>
    <x v="0"/>
    <n v="0"/>
    <n v="0"/>
    <n v="0"/>
    <n v="0"/>
    <n v="0"/>
    <n v="0"/>
    <n v="0"/>
  </r>
  <r>
    <x v="15"/>
    <x v="1"/>
    <n v="0"/>
    <n v="0"/>
    <n v="0"/>
    <n v="0"/>
    <n v="0"/>
    <n v="0"/>
    <n v="0"/>
  </r>
  <r>
    <x v="15"/>
    <x v="2"/>
    <n v="0"/>
    <n v="0"/>
    <n v="0"/>
    <n v="0"/>
    <n v="0"/>
    <n v="0"/>
    <n v="0"/>
  </r>
  <r>
    <x v="15"/>
    <x v="3"/>
    <n v="714.34665229740926"/>
    <n v="877.78328996956714"/>
    <n v="1377.2750365631284"/>
    <n v="1414.9205542291872"/>
    <n v="1446.1387883912848"/>
    <n v="2030.1034038940511"/>
    <n v="2065.9125548446927"/>
  </r>
  <r>
    <x v="15"/>
    <x v="4"/>
    <n v="0"/>
    <n v="0"/>
    <n v="0"/>
    <n v="0"/>
    <n v="0"/>
    <n v="0"/>
    <n v="0"/>
  </r>
  <r>
    <x v="15"/>
    <x v="5"/>
    <n v="0"/>
    <n v="0"/>
    <n v="0"/>
    <n v="0"/>
    <n v="0"/>
    <n v="0"/>
    <n v="0"/>
  </r>
  <r>
    <x v="15"/>
    <x v="6"/>
    <n v="0"/>
    <n v="0"/>
    <n v="0"/>
    <n v="0"/>
    <n v="0"/>
    <n v="0"/>
    <n v="0"/>
  </r>
  <r>
    <x v="15"/>
    <x v="7"/>
    <n v="0"/>
    <n v="0"/>
    <n v="0"/>
    <n v="0"/>
    <n v="0"/>
    <n v="0"/>
    <n v="0"/>
  </r>
  <r>
    <x v="15"/>
    <x v="8"/>
    <n v="0"/>
    <n v="0"/>
    <n v="0"/>
    <n v="0"/>
    <n v="0"/>
    <n v="0"/>
    <n v="0"/>
  </r>
  <r>
    <x v="15"/>
    <x v="9"/>
    <n v="0"/>
    <n v="0"/>
    <n v="0"/>
    <n v="0"/>
    <n v="0"/>
    <n v="0"/>
    <n v="0"/>
  </r>
  <r>
    <x v="15"/>
    <x v="10"/>
    <n v="0"/>
    <n v="0"/>
    <n v="0"/>
    <n v="0"/>
    <n v="0"/>
    <n v="0"/>
    <n v="0"/>
  </r>
  <r>
    <x v="15"/>
    <x v="11"/>
    <n v="0"/>
    <n v="0"/>
    <n v="0"/>
    <n v="0"/>
    <n v="0"/>
    <n v="0"/>
    <n v="0"/>
  </r>
  <r>
    <x v="16"/>
    <x v="0"/>
    <n v="0"/>
    <n v="0"/>
    <n v="0"/>
    <n v="0"/>
    <n v="0"/>
    <n v="0"/>
    <n v="0"/>
  </r>
  <r>
    <x v="16"/>
    <x v="1"/>
    <n v="0"/>
    <n v="0"/>
    <n v="0"/>
    <n v="0"/>
    <n v="0"/>
    <n v="0"/>
    <n v="0"/>
  </r>
  <r>
    <x v="16"/>
    <x v="2"/>
    <n v="0"/>
    <n v="0"/>
    <n v="0"/>
    <n v="0"/>
    <n v="0"/>
    <n v="0"/>
    <n v="0"/>
  </r>
  <r>
    <x v="16"/>
    <x v="3"/>
    <n v="0"/>
    <n v="0"/>
    <n v="0"/>
    <n v="0"/>
    <n v="0"/>
    <n v="0"/>
    <n v="0"/>
  </r>
  <r>
    <x v="16"/>
    <x v="4"/>
    <n v="0"/>
    <n v="0"/>
    <n v="0"/>
    <n v="0"/>
    <n v="0"/>
    <n v="0"/>
    <n v="0"/>
  </r>
  <r>
    <x v="16"/>
    <x v="5"/>
    <n v="0"/>
    <n v="0"/>
    <n v="0"/>
    <n v="0"/>
    <n v="0"/>
    <n v="0"/>
    <n v="0"/>
  </r>
  <r>
    <x v="16"/>
    <x v="6"/>
    <n v="290.58259952496996"/>
    <n v="357.06550789957748"/>
    <n v="560.24922787590606"/>
    <n v="575.56270677118084"/>
    <n v="588.26168926970149"/>
    <n v="825.80736188908554"/>
    <n v="840.37384181385914"/>
  </r>
  <r>
    <x v="16"/>
    <x v="7"/>
    <n v="0"/>
    <n v="0"/>
    <n v="0"/>
    <n v="0"/>
    <n v="0"/>
    <n v="0"/>
    <n v="0"/>
  </r>
  <r>
    <x v="16"/>
    <x v="8"/>
    <n v="0"/>
    <n v="0"/>
    <n v="0"/>
    <n v="0"/>
    <n v="0"/>
    <n v="0"/>
    <n v="0"/>
  </r>
  <r>
    <x v="16"/>
    <x v="9"/>
    <n v="0"/>
    <n v="0"/>
    <n v="0"/>
    <n v="0"/>
    <n v="0"/>
    <n v="0"/>
    <n v="0"/>
  </r>
  <r>
    <x v="16"/>
    <x v="10"/>
    <n v="0"/>
    <n v="0"/>
    <n v="0"/>
    <n v="0"/>
    <n v="0"/>
    <n v="0"/>
    <n v="0"/>
  </r>
  <r>
    <x v="16"/>
    <x v="11"/>
    <n v="0"/>
    <n v="0"/>
    <n v="0"/>
    <n v="0"/>
    <n v="0"/>
    <n v="0"/>
    <n v="0"/>
  </r>
  <r>
    <x v="17"/>
    <x v="0"/>
    <n v="0"/>
    <n v="0"/>
    <n v="0"/>
    <n v="0"/>
    <n v="0"/>
    <n v="0"/>
    <n v="0"/>
  </r>
  <r>
    <x v="17"/>
    <x v="1"/>
    <n v="0"/>
    <n v="0"/>
    <n v="0"/>
    <n v="0"/>
    <n v="0"/>
    <n v="0"/>
    <n v="0"/>
  </r>
  <r>
    <x v="17"/>
    <x v="2"/>
    <n v="717.35180036825182"/>
    <n v="881.475991198006"/>
    <n v="1383.0690238462437"/>
    <n v="1420.8729104980412"/>
    <n v="1452.222475038556"/>
    <n v="2038.643741149363"/>
    <n v="2074.6035357693654"/>
  </r>
  <r>
    <x v="17"/>
    <x v="3"/>
    <n v="0"/>
    <n v="0"/>
    <n v="0"/>
    <n v="0"/>
    <n v="0"/>
    <n v="0"/>
    <n v="0"/>
  </r>
  <r>
    <x v="17"/>
    <x v="4"/>
    <n v="0"/>
    <n v="0"/>
    <n v="0"/>
    <n v="0"/>
    <n v="0"/>
    <n v="0"/>
    <n v="0"/>
  </r>
  <r>
    <x v="17"/>
    <x v="5"/>
    <n v="0"/>
    <n v="0"/>
    <n v="0"/>
    <n v="0"/>
    <n v="0"/>
    <n v="0"/>
    <n v="0"/>
  </r>
  <r>
    <x v="17"/>
    <x v="6"/>
    <n v="0"/>
    <n v="0"/>
    <n v="0"/>
    <n v="0"/>
    <n v="0"/>
    <n v="0"/>
    <n v="0"/>
  </r>
  <r>
    <x v="17"/>
    <x v="7"/>
    <n v="0"/>
    <n v="0"/>
    <n v="0"/>
    <n v="0"/>
    <n v="0"/>
    <n v="0"/>
    <n v="0"/>
  </r>
  <r>
    <x v="17"/>
    <x v="8"/>
    <n v="0"/>
    <n v="0"/>
    <n v="0"/>
    <n v="0"/>
    <n v="0"/>
    <n v="0"/>
    <n v="0"/>
  </r>
  <r>
    <x v="17"/>
    <x v="9"/>
    <n v="0"/>
    <n v="0"/>
    <n v="0"/>
    <n v="0"/>
    <n v="0"/>
    <n v="0"/>
    <n v="0"/>
  </r>
  <r>
    <x v="17"/>
    <x v="10"/>
    <n v="0"/>
    <n v="0"/>
    <n v="0"/>
    <n v="0"/>
    <n v="0"/>
    <n v="0"/>
    <n v="0"/>
  </r>
  <r>
    <x v="17"/>
    <x v="11"/>
    <n v="0"/>
    <n v="0"/>
    <n v="0"/>
    <n v="0"/>
    <n v="0"/>
    <n v="0"/>
    <n v="0"/>
  </r>
  <r>
    <x v="18"/>
    <x v="0"/>
    <n v="0"/>
    <n v="0"/>
    <n v="0"/>
    <n v="0"/>
    <n v="0"/>
    <n v="0"/>
    <n v="0"/>
  </r>
  <r>
    <x v="18"/>
    <x v="1"/>
    <n v="0"/>
    <n v="0"/>
    <n v="0"/>
    <n v="0"/>
    <n v="0"/>
    <n v="0"/>
    <n v="0"/>
  </r>
  <r>
    <x v="18"/>
    <x v="2"/>
    <n v="734.16189905366673"/>
    <n v="902.13210217905566"/>
    <n v="1415.4792398206941"/>
    <n v="1454.1690057091264"/>
    <n v="1486.253201811729"/>
    <n v="2086.4163994957025"/>
    <n v="2123.218859731041"/>
  </r>
  <r>
    <x v="18"/>
    <x v="3"/>
    <n v="0"/>
    <n v="0"/>
    <n v="0"/>
    <n v="0"/>
    <n v="0"/>
    <n v="0"/>
    <n v="0"/>
  </r>
  <r>
    <x v="18"/>
    <x v="4"/>
    <n v="0"/>
    <n v="0"/>
    <n v="0"/>
    <n v="0"/>
    <n v="0"/>
    <n v="0"/>
    <n v="0"/>
  </r>
  <r>
    <x v="18"/>
    <x v="5"/>
    <n v="0"/>
    <n v="0"/>
    <n v="0"/>
    <n v="0"/>
    <n v="0"/>
    <n v="0"/>
    <n v="0"/>
  </r>
  <r>
    <x v="18"/>
    <x v="6"/>
    <n v="0"/>
    <n v="0"/>
    <n v="0"/>
    <n v="0"/>
    <n v="0"/>
    <n v="0"/>
    <n v="0"/>
  </r>
  <r>
    <x v="18"/>
    <x v="7"/>
    <n v="0"/>
    <n v="0"/>
    <n v="0"/>
    <n v="0"/>
    <n v="0"/>
    <n v="0"/>
    <n v="0"/>
  </r>
  <r>
    <x v="18"/>
    <x v="8"/>
    <n v="0"/>
    <n v="0"/>
    <n v="0"/>
    <n v="0"/>
    <n v="0"/>
    <n v="0"/>
    <n v="0"/>
  </r>
  <r>
    <x v="18"/>
    <x v="9"/>
    <n v="0"/>
    <n v="0"/>
    <n v="0"/>
    <n v="0"/>
    <n v="0"/>
    <n v="0"/>
    <n v="0"/>
  </r>
  <r>
    <x v="18"/>
    <x v="10"/>
    <n v="0"/>
    <n v="0"/>
    <n v="0"/>
    <n v="0"/>
    <n v="0"/>
    <n v="0"/>
    <n v="0"/>
  </r>
  <r>
    <x v="18"/>
    <x v="11"/>
    <n v="0"/>
    <n v="0"/>
    <n v="0"/>
    <n v="0"/>
    <n v="0"/>
    <n v="0"/>
    <n v="0"/>
  </r>
  <r>
    <x v="19"/>
    <x v="0"/>
    <n v="0"/>
    <n v="0"/>
    <n v="0"/>
    <n v="0"/>
    <n v="0"/>
    <n v="0"/>
    <n v="0"/>
  </r>
  <r>
    <x v="19"/>
    <x v="1"/>
    <n v="0"/>
    <n v="0"/>
    <n v="0"/>
    <n v="0"/>
    <n v="0"/>
    <n v="0"/>
    <n v="0"/>
  </r>
  <r>
    <x v="19"/>
    <x v="2"/>
    <n v="738.20156702753127"/>
    <n v="907.09601295413859"/>
    <n v="1423.2678027523095"/>
    <n v="1462.1704560275393"/>
    <n v="1494.4311928899251"/>
    <n v="2097.8967412569036"/>
    <n v="2134.9017041284642"/>
  </r>
  <r>
    <x v="19"/>
    <x v="3"/>
    <n v="0"/>
    <n v="0"/>
    <n v="0"/>
    <n v="0"/>
    <n v="0"/>
    <n v="0"/>
    <n v="0"/>
  </r>
  <r>
    <x v="19"/>
    <x v="4"/>
    <n v="0"/>
    <n v="0"/>
    <n v="0"/>
    <n v="0"/>
    <n v="0"/>
    <n v="0"/>
    <n v="0"/>
  </r>
  <r>
    <x v="19"/>
    <x v="5"/>
    <n v="0"/>
    <n v="0"/>
    <n v="0"/>
    <n v="0"/>
    <n v="0"/>
    <n v="0"/>
    <n v="0"/>
  </r>
  <r>
    <x v="19"/>
    <x v="6"/>
    <n v="0"/>
    <n v="0"/>
    <n v="0"/>
    <n v="0"/>
    <n v="0"/>
    <n v="0"/>
    <n v="0"/>
  </r>
  <r>
    <x v="19"/>
    <x v="7"/>
    <n v="0"/>
    <n v="0"/>
    <n v="0"/>
    <n v="0"/>
    <n v="0"/>
    <n v="0"/>
    <n v="0"/>
  </r>
  <r>
    <x v="19"/>
    <x v="8"/>
    <n v="0"/>
    <n v="0"/>
    <n v="0"/>
    <n v="0"/>
    <n v="0"/>
    <n v="0"/>
    <n v="0"/>
  </r>
  <r>
    <x v="19"/>
    <x v="9"/>
    <n v="0"/>
    <n v="0"/>
    <n v="0"/>
    <n v="0"/>
    <n v="0"/>
    <n v="0"/>
    <n v="0"/>
  </r>
  <r>
    <x v="19"/>
    <x v="10"/>
    <n v="0"/>
    <n v="0"/>
    <n v="0"/>
    <n v="0"/>
    <n v="0"/>
    <n v="0"/>
    <n v="0"/>
  </r>
  <r>
    <x v="19"/>
    <x v="11"/>
    <n v="0"/>
    <n v="0"/>
    <n v="0"/>
    <n v="0"/>
    <n v="0"/>
    <n v="0"/>
    <n v="0"/>
  </r>
  <r>
    <x v="20"/>
    <x v="0"/>
    <n v="0"/>
    <n v="0"/>
    <n v="0"/>
    <n v="0"/>
    <n v="0"/>
    <n v="0"/>
    <n v="0"/>
  </r>
  <r>
    <x v="20"/>
    <x v="1"/>
    <n v="0"/>
    <n v="0"/>
    <n v="0"/>
    <n v="0"/>
    <n v="0"/>
    <n v="0"/>
    <n v="0"/>
  </r>
  <r>
    <x v="20"/>
    <x v="2"/>
    <n v="738.20156702753127"/>
    <n v="907.09601295413859"/>
    <n v="1423.2678027523095"/>
    <n v="1462.1704560275393"/>
    <n v="1494.4311928899251"/>
    <n v="2097.8967412569036"/>
    <n v="2134.9017041284642"/>
  </r>
  <r>
    <x v="20"/>
    <x v="3"/>
    <n v="0"/>
    <n v="0"/>
    <n v="0"/>
    <n v="0"/>
    <n v="0"/>
    <n v="0"/>
    <n v="0"/>
  </r>
  <r>
    <x v="20"/>
    <x v="4"/>
    <n v="0"/>
    <n v="0"/>
    <n v="0"/>
    <n v="0"/>
    <n v="0"/>
    <n v="0"/>
    <n v="0"/>
  </r>
  <r>
    <x v="20"/>
    <x v="5"/>
    <n v="0"/>
    <n v="0"/>
    <n v="0"/>
    <n v="0"/>
    <n v="0"/>
    <n v="0"/>
    <n v="0"/>
  </r>
  <r>
    <x v="20"/>
    <x v="6"/>
    <n v="0"/>
    <n v="0"/>
    <n v="0"/>
    <n v="0"/>
    <n v="0"/>
    <n v="0"/>
    <n v="0"/>
  </r>
  <r>
    <x v="20"/>
    <x v="7"/>
    <n v="0"/>
    <n v="0"/>
    <n v="0"/>
    <n v="0"/>
    <n v="0"/>
    <n v="0"/>
    <n v="0"/>
  </r>
  <r>
    <x v="20"/>
    <x v="8"/>
    <n v="0"/>
    <n v="0"/>
    <n v="0"/>
    <n v="0"/>
    <n v="0"/>
    <n v="0"/>
    <n v="0"/>
  </r>
  <r>
    <x v="20"/>
    <x v="9"/>
    <n v="0"/>
    <n v="0"/>
    <n v="0"/>
    <n v="0"/>
    <n v="0"/>
    <n v="0"/>
    <n v="0"/>
  </r>
  <r>
    <x v="20"/>
    <x v="10"/>
    <n v="0"/>
    <n v="0"/>
    <n v="0"/>
    <n v="0"/>
    <n v="0"/>
    <n v="0"/>
    <n v="0"/>
  </r>
  <r>
    <x v="20"/>
    <x v="11"/>
    <n v="0"/>
    <n v="0"/>
    <n v="0"/>
    <n v="0"/>
    <n v="0"/>
    <n v="0"/>
    <n v="0"/>
  </r>
  <r>
    <x v="21"/>
    <x v="0"/>
    <n v="0"/>
    <n v="0"/>
    <n v="0"/>
    <n v="0"/>
    <n v="0"/>
    <n v="0"/>
    <n v="0"/>
  </r>
  <r>
    <x v="21"/>
    <x v="1"/>
    <n v="0"/>
    <n v="0"/>
    <n v="0"/>
    <n v="0"/>
    <n v="0"/>
    <n v="0"/>
    <n v="0"/>
  </r>
  <r>
    <x v="21"/>
    <x v="2"/>
    <n v="738.20156702753127"/>
    <n v="907.09601295413859"/>
    <n v="1423.2678027523095"/>
    <n v="1462.1704560275393"/>
    <n v="1494.4311928899251"/>
    <n v="2097.8967412569036"/>
    <n v="2134.9017041284642"/>
  </r>
  <r>
    <x v="21"/>
    <x v="3"/>
    <n v="0"/>
    <n v="0"/>
    <n v="0"/>
    <n v="0"/>
    <n v="0"/>
    <n v="0"/>
    <n v="0"/>
  </r>
  <r>
    <x v="21"/>
    <x v="4"/>
    <n v="0"/>
    <n v="0"/>
    <n v="0"/>
    <n v="0"/>
    <n v="0"/>
    <n v="0"/>
    <n v="0"/>
  </r>
  <r>
    <x v="21"/>
    <x v="5"/>
    <n v="0"/>
    <n v="0"/>
    <n v="0"/>
    <n v="0"/>
    <n v="0"/>
    <n v="0"/>
    <n v="0"/>
  </r>
  <r>
    <x v="21"/>
    <x v="6"/>
    <n v="0"/>
    <n v="0"/>
    <n v="0"/>
    <n v="0"/>
    <n v="0"/>
    <n v="0"/>
    <n v="0"/>
  </r>
  <r>
    <x v="21"/>
    <x v="7"/>
    <n v="0"/>
    <n v="0"/>
    <n v="0"/>
    <n v="0"/>
    <n v="0"/>
    <n v="0"/>
    <n v="0"/>
  </r>
  <r>
    <x v="21"/>
    <x v="8"/>
    <n v="0"/>
    <n v="0"/>
    <n v="0"/>
    <n v="0"/>
    <n v="0"/>
    <n v="0"/>
    <n v="0"/>
  </r>
  <r>
    <x v="21"/>
    <x v="9"/>
    <n v="0"/>
    <n v="0"/>
    <n v="0"/>
    <n v="0"/>
    <n v="0"/>
    <n v="0"/>
    <n v="0"/>
  </r>
  <r>
    <x v="21"/>
    <x v="10"/>
    <n v="0"/>
    <n v="0"/>
    <n v="0"/>
    <n v="0"/>
    <n v="0"/>
    <n v="0"/>
    <n v="0"/>
  </r>
  <r>
    <x v="21"/>
    <x v="11"/>
    <n v="0"/>
    <n v="0"/>
    <n v="0"/>
    <n v="0"/>
    <n v="0"/>
    <n v="0"/>
    <n v="0"/>
  </r>
  <r>
    <x v="22"/>
    <x v="0"/>
    <n v="0"/>
    <n v="0"/>
    <n v="0"/>
    <n v="0"/>
    <n v="0"/>
    <n v="0"/>
    <n v="0"/>
  </r>
  <r>
    <x v="22"/>
    <x v="1"/>
    <n v="0"/>
    <n v="0"/>
    <n v="0"/>
    <n v="0"/>
    <n v="0"/>
    <n v="0"/>
    <n v="0"/>
  </r>
  <r>
    <x v="22"/>
    <x v="2"/>
    <n v="0"/>
    <n v="0"/>
    <n v="0"/>
    <n v="0"/>
    <n v="0"/>
    <n v="0"/>
    <n v="0"/>
  </r>
  <r>
    <x v="22"/>
    <x v="3"/>
    <n v="714.34665229740926"/>
    <n v="877.78328996956714"/>
    <n v="1377.2750365631284"/>
    <n v="1414.9205542291872"/>
    <n v="1446.1387883912848"/>
    <n v="2030.1034038940511"/>
    <n v="2065.9125548446927"/>
  </r>
  <r>
    <x v="22"/>
    <x v="4"/>
    <n v="0"/>
    <n v="0"/>
    <n v="0"/>
    <n v="0"/>
    <n v="0"/>
    <n v="0"/>
    <n v="0"/>
  </r>
  <r>
    <x v="22"/>
    <x v="5"/>
    <n v="0"/>
    <n v="0"/>
    <n v="0"/>
    <n v="0"/>
    <n v="0"/>
    <n v="0"/>
    <n v="0"/>
  </r>
  <r>
    <x v="22"/>
    <x v="6"/>
    <n v="0"/>
    <n v="0"/>
    <n v="0"/>
    <n v="0"/>
    <n v="0"/>
    <n v="0"/>
    <n v="0"/>
  </r>
  <r>
    <x v="22"/>
    <x v="7"/>
    <n v="0"/>
    <n v="0"/>
    <n v="0"/>
    <n v="0"/>
    <n v="0"/>
    <n v="0"/>
    <n v="0"/>
  </r>
  <r>
    <x v="22"/>
    <x v="8"/>
    <n v="0"/>
    <n v="0"/>
    <n v="0"/>
    <n v="0"/>
    <n v="0"/>
    <n v="0"/>
    <n v="0"/>
  </r>
  <r>
    <x v="22"/>
    <x v="9"/>
    <n v="0"/>
    <n v="0"/>
    <n v="0"/>
    <n v="0"/>
    <n v="0"/>
    <n v="0"/>
    <n v="0"/>
  </r>
  <r>
    <x v="22"/>
    <x v="10"/>
    <n v="0"/>
    <n v="0"/>
    <n v="0"/>
    <n v="0"/>
    <n v="0"/>
    <n v="0"/>
    <n v="0"/>
  </r>
  <r>
    <x v="22"/>
    <x v="11"/>
    <n v="0"/>
    <n v="0"/>
    <n v="0"/>
    <n v="0"/>
    <n v="0"/>
    <n v="0"/>
    <n v="0"/>
  </r>
  <r>
    <x v="23"/>
    <x v="0"/>
    <n v="0"/>
    <n v="0"/>
    <n v="0"/>
    <n v="0"/>
    <n v="0"/>
    <n v="0"/>
    <n v="0"/>
  </r>
  <r>
    <x v="23"/>
    <x v="1"/>
    <n v="0"/>
    <n v="0"/>
    <n v="0"/>
    <n v="0"/>
    <n v="0"/>
    <n v="0"/>
    <n v="0"/>
  </r>
  <r>
    <x v="23"/>
    <x v="2"/>
    <n v="734.16189905366673"/>
    <n v="902.13210217905566"/>
    <n v="1415.4792398206941"/>
    <n v="1454.1690057091264"/>
    <n v="1486.253201811729"/>
    <n v="2086.4163994957025"/>
    <n v="2123.218859731041"/>
  </r>
  <r>
    <x v="23"/>
    <x v="3"/>
    <n v="0"/>
    <n v="0"/>
    <n v="0"/>
    <n v="0"/>
    <n v="0"/>
    <n v="0"/>
    <n v="0"/>
  </r>
  <r>
    <x v="23"/>
    <x v="4"/>
    <n v="0"/>
    <n v="0"/>
    <n v="0"/>
    <n v="0"/>
    <n v="0"/>
    <n v="0"/>
    <n v="0"/>
  </r>
  <r>
    <x v="23"/>
    <x v="5"/>
    <n v="0"/>
    <n v="0"/>
    <n v="0"/>
    <n v="0"/>
    <n v="0"/>
    <n v="0"/>
    <n v="0"/>
  </r>
  <r>
    <x v="23"/>
    <x v="6"/>
    <n v="0"/>
    <n v="0"/>
    <n v="0"/>
    <n v="0"/>
    <n v="0"/>
    <n v="0"/>
    <n v="0"/>
  </r>
  <r>
    <x v="23"/>
    <x v="7"/>
    <n v="0"/>
    <n v="0"/>
    <n v="0"/>
    <n v="0"/>
    <n v="0"/>
    <n v="0"/>
    <n v="0"/>
  </r>
  <r>
    <x v="23"/>
    <x v="8"/>
    <n v="0"/>
    <n v="0"/>
    <n v="0"/>
    <n v="0"/>
    <n v="0"/>
    <n v="0"/>
    <n v="0"/>
  </r>
  <r>
    <x v="23"/>
    <x v="9"/>
    <n v="0"/>
    <n v="0"/>
    <n v="0"/>
    <n v="0"/>
    <n v="0"/>
    <n v="0"/>
    <n v="0"/>
  </r>
  <r>
    <x v="23"/>
    <x v="10"/>
    <n v="0"/>
    <n v="0"/>
    <n v="0"/>
    <n v="0"/>
    <n v="0"/>
    <n v="0"/>
    <n v="0"/>
  </r>
  <r>
    <x v="23"/>
    <x v="11"/>
    <n v="0"/>
    <n v="0"/>
    <n v="0"/>
    <n v="0"/>
    <n v="0"/>
    <n v="0"/>
    <n v="0"/>
  </r>
  <r>
    <x v="24"/>
    <x v="0"/>
    <n v="0"/>
    <n v="0"/>
    <n v="0"/>
    <n v="0"/>
    <n v="0"/>
    <n v="0"/>
    <n v="0"/>
  </r>
  <r>
    <x v="24"/>
    <x v="1"/>
    <n v="0"/>
    <n v="0"/>
    <n v="0"/>
    <n v="0"/>
    <n v="0"/>
    <n v="0"/>
    <n v="0"/>
  </r>
  <r>
    <x v="24"/>
    <x v="2"/>
    <n v="734.16189905366673"/>
    <n v="902.13210217905566"/>
    <n v="1415.4792398206941"/>
    <n v="1454.1690057091264"/>
    <n v="1486.253201811729"/>
    <n v="2086.4163994957025"/>
    <n v="2123.218859731041"/>
  </r>
  <r>
    <x v="24"/>
    <x v="3"/>
    <n v="0"/>
    <n v="0"/>
    <n v="0"/>
    <n v="0"/>
    <n v="0"/>
    <n v="0"/>
    <n v="0"/>
  </r>
  <r>
    <x v="24"/>
    <x v="4"/>
    <n v="0"/>
    <n v="0"/>
    <n v="0"/>
    <n v="0"/>
    <n v="0"/>
    <n v="0"/>
    <n v="0"/>
  </r>
  <r>
    <x v="24"/>
    <x v="5"/>
    <n v="0"/>
    <n v="0"/>
    <n v="0"/>
    <n v="0"/>
    <n v="0"/>
    <n v="0"/>
    <n v="0"/>
  </r>
  <r>
    <x v="24"/>
    <x v="6"/>
    <n v="0"/>
    <n v="0"/>
    <n v="0"/>
    <n v="0"/>
    <n v="0"/>
    <n v="0"/>
    <n v="0"/>
  </r>
  <r>
    <x v="24"/>
    <x v="7"/>
    <n v="0"/>
    <n v="0"/>
    <n v="0"/>
    <n v="0"/>
    <n v="0"/>
    <n v="0"/>
    <n v="0"/>
  </r>
  <r>
    <x v="24"/>
    <x v="8"/>
    <n v="0"/>
    <n v="0"/>
    <n v="0"/>
    <n v="0"/>
    <n v="0"/>
    <n v="0"/>
    <n v="0"/>
  </r>
  <r>
    <x v="24"/>
    <x v="9"/>
    <n v="0"/>
    <n v="0"/>
    <n v="0"/>
    <n v="0"/>
    <n v="0"/>
    <n v="0"/>
    <n v="0"/>
  </r>
  <r>
    <x v="24"/>
    <x v="10"/>
    <n v="0"/>
    <n v="0"/>
    <n v="0"/>
    <n v="0"/>
    <n v="0"/>
    <n v="0"/>
    <n v="0"/>
  </r>
  <r>
    <x v="24"/>
    <x v="11"/>
    <n v="0"/>
    <n v="0"/>
    <n v="0"/>
    <n v="0"/>
    <n v="0"/>
    <n v="0"/>
    <n v="0"/>
  </r>
  <r>
    <x v="25"/>
    <x v="0"/>
    <n v="0"/>
    <n v="0"/>
    <n v="0"/>
    <n v="0"/>
    <n v="0"/>
    <n v="0"/>
    <n v="0"/>
  </r>
  <r>
    <x v="25"/>
    <x v="1"/>
    <n v="0"/>
    <n v="0"/>
    <n v="0"/>
    <n v="0"/>
    <n v="0"/>
    <n v="0"/>
    <n v="0"/>
  </r>
  <r>
    <x v="25"/>
    <x v="2"/>
    <n v="734.16189905366673"/>
    <n v="902.13210217905566"/>
    <n v="1415.4792398206941"/>
    <n v="1454.1690057091264"/>
    <n v="1486.253201811729"/>
    <n v="2086.4163994957025"/>
    <n v="2123.218859731041"/>
  </r>
  <r>
    <x v="25"/>
    <x v="3"/>
    <n v="0"/>
    <n v="0"/>
    <n v="0"/>
    <n v="0"/>
    <n v="0"/>
    <n v="0"/>
    <n v="0"/>
  </r>
  <r>
    <x v="25"/>
    <x v="4"/>
    <n v="0"/>
    <n v="0"/>
    <n v="0"/>
    <n v="0"/>
    <n v="0"/>
    <n v="0"/>
    <n v="0"/>
  </r>
  <r>
    <x v="25"/>
    <x v="5"/>
    <n v="0"/>
    <n v="0"/>
    <n v="0"/>
    <n v="0"/>
    <n v="0"/>
    <n v="0"/>
    <n v="0"/>
  </r>
  <r>
    <x v="25"/>
    <x v="6"/>
    <n v="0"/>
    <n v="0"/>
    <n v="0"/>
    <n v="0"/>
    <n v="0"/>
    <n v="0"/>
    <n v="0"/>
  </r>
  <r>
    <x v="25"/>
    <x v="7"/>
    <n v="0"/>
    <n v="0"/>
    <n v="0"/>
    <n v="0"/>
    <n v="0"/>
    <n v="0"/>
    <n v="0"/>
  </r>
  <r>
    <x v="25"/>
    <x v="8"/>
    <n v="0"/>
    <n v="0"/>
    <n v="0"/>
    <n v="0"/>
    <n v="0"/>
    <n v="0"/>
    <n v="0"/>
  </r>
  <r>
    <x v="25"/>
    <x v="9"/>
    <n v="0"/>
    <n v="0"/>
    <n v="0"/>
    <n v="0"/>
    <n v="0"/>
    <n v="0"/>
    <n v="0"/>
  </r>
  <r>
    <x v="25"/>
    <x v="10"/>
    <n v="0"/>
    <n v="0"/>
    <n v="0"/>
    <n v="0"/>
    <n v="0"/>
    <n v="0"/>
    <n v="0"/>
  </r>
  <r>
    <x v="25"/>
    <x v="11"/>
    <n v="0"/>
    <n v="0"/>
    <n v="0"/>
    <n v="0"/>
    <n v="0"/>
    <n v="0"/>
    <n v="0"/>
  </r>
  <r>
    <x v="26"/>
    <x v="0"/>
    <n v="0"/>
    <n v="0"/>
    <n v="0"/>
    <n v="0"/>
    <n v="0"/>
    <n v="0"/>
    <n v="0"/>
  </r>
  <r>
    <x v="26"/>
    <x v="1"/>
    <n v="0"/>
    <n v="0"/>
    <n v="0"/>
    <n v="0"/>
    <n v="0"/>
    <n v="0"/>
    <n v="0"/>
  </r>
  <r>
    <x v="26"/>
    <x v="2"/>
    <n v="734.16189905366673"/>
    <n v="902.13210217905566"/>
    <n v="1415.4792398206941"/>
    <n v="1454.1690057091264"/>
    <n v="1486.253201811729"/>
    <n v="2086.4163994957025"/>
    <n v="2123.218859731041"/>
  </r>
  <r>
    <x v="26"/>
    <x v="3"/>
    <n v="0"/>
    <n v="0"/>
    <n v="0"/>
    <n v="0"/>
    <n v="0"/>
    <n v="0"/>
    <n v="0"/>
  </r>
  <r>
    <x v="26"/>
    <x v="4"/>
    <n v="0"/>
    <n v="0"/>
    <n v="0"/>
    <n v="0"/>
    <n v="0"/>
    <n v="0"/>
    <n v="0"/>
  </r>
  <r>
    <x v="26"/>
    <x v="5"/>
    <n v="0"/>
    <n v="0"/>
    <n v="0"/>
    <n v="0"/>
    <n v="0"/>
    <n v="0"/>
    <n v="0"/>
  </r>
  <r>
    <x v="26"/>
    <x v="6"/>
    <n v="0"/>
    <n v="0"/>
    <n v="0"/>
    <n v="0"/>
    <n v="0"/>
    <n v="0"/>
    <n v="0"/>
  </r>
  <r>
    <x v="26"/>
    <x v="7"/>
    <n v="0"/>
    <n v="0"/>
    <n v="0"/>
    <n v="0"/>
    <n v="0"/>
    <n v="0"/>
    <n v="0"/>
  </r>
  <r>
    <x v="26"/>
    <x v="8"/>
    <n v="0"/>
    <n v="0"/>
    <n v="0"/>
    <n v="0"/>
    <n v="0"/>
    <n v="0"/>
    <n v="0"/>
  </r>
  <r>
    <x v="26"/>
    <x v="9"/>
    <n v="0"/>
    <n v="0"/>
    <n v="0"/>
    <n v="0"/>
    <n v="0"/>
    <n v="0"/>
    <n v="0"/>
  </r>
  <r>
    <x v="26"/>
    <x v="10"/>
    <n v="0"/>
    <n v="0"/>
    <n v="0"/>
    <n v="0"/>
    <n v="0"/>
    <n v="0"/>
    <n v="0"/>
  </r>
  <r>
    <x v="26"/>
    <x v="11"/>
    <n v="0"/>
    <n v="0"/>
    <n v="0"/>
    <n v="0"/>
    <n v="0"/>
    <n v="0"/>
    <n v="0"/>
  </r>
  <r>
    <x v="27"/>
    <x v="0"/>
    <n v="0"/>
    <n v="0"/>
    <n v="0"/>
    <n v="0"/>
    <n v="0"/>
    <n v="0"/>
    <n v="0"/>
  </r>
  <r>
    <x v="27"/>
    <x v="1"/>
    <n v="0"/>
    <n v="0"/>
    <n v="0"/>
    <n v="0"/>
    <n v="0"/>
    <n v="0"/>
    <n v="0"/>
  </r>
  <r>
    <x v="27"/>
    <x v="2"/>
    <n v="0"/>
    <n v="0"/>
    <n v="0"/>
    <n v="0"/>
    <n v="0"/>
    <n v="0"/>
    <n v="0"/>
  </r>
  <r>
    <x v="27"/>
    <x v="3"/>
    <n v="0"/>
    <n v="0"/>
    <n v="0"/>
    <n v="0"/>
    <n v="0"/>
    <n v="0"/>
    <n v="0"/>
  </r>
  <r>
    <x v="27"/>
    <x v="4"/>
    <n v="700.29472715782038"/>
    <n v="860.516399952283"/>
    <n v="1350.1826359083939"/>
    <n v="1387.0876279565566"/>
    <n v="1417.6917677038136"/>
    <n v="1990.1692053289723"/>
    <n v="2025.273953862591"/>
  </r>
  <r>
    <x v="27"/>
    <x v="5"/>
    <n v="0"/>
    <n v="0"/>
    <n v="0"/>
    <n v="0"/>
    <n v="0"/>
    <n v="0"/>
    <n v="0"/>
  </r>
  <r>
    <x v="27"/>
    <x v="6"/>
    <n v="0"/>
    <n v="0"/>
    <n v="0"/>
    <n v="0"/>
    <n v="0"/>
    <n v="0"/>
    <n v="0"/>
  </r>
  <r>
    <x v="27"/>
    <x v="7"/>
    <n v="0"/>
    <n v="0"/>
    <n v="0"/>
    <n v="0"/>
    <n v="0"/>
    <n v="0"/>
    <n v="0"/>
  </r>
  <r>
    <x v="27"/>
    <x v="8"/>
    <n v="0"/>
    <n v="0"/>
    <n v="0"/>
    <n v="0"/>
    <n v="0"/>
    <n v="0"/>
    <n v="0"/>
  </r>
  <r>
    <x v="27"/>
    <x v="9"/>
    <n v="0"/>
    <n v="0"/>
    <n v="0"/>
    <n v="0"/>
    <n v="0"/>
    <n v="0"/>
    <n v="0"/>
  </r>
  <r>
    <x v="27"/>
    <x v="10"/>
    <n v="0"/>
    <n v="0"/>
    <n v="0"/>
    <n v="0"/>
    <n v="0"/>
    <n v="0"/>
    <n v="0"/>
  </r>
  <r>
    <x v="27"/>
    <x v="11"/>
    <n v="0"/>
    <n v="0"/>
    <n v="0"/>
    <n v="0"/>
    <n v="0"/>
    <n v="0"/>
    <n v="0"/>
  </r>
  <r>
    <x v="28"/>
    <x v="0"/>
    <n v="0"/>
    <n v="0"/>
    <n v="0"/>
    <n v="0"/>
    <n v="0"/>
    <n v="0"/>
    <n v="0"/>
  </r>
  <r>
    <x v="28"/>
    <x v="1"/>
    <n v="0"/>
    <n v="0"/>
    <n v="0"/>
    <n v="0"/>
    <n v="0"/>
    <n v="0"/>
    <n v="0"/>
  </r>
  <r>
    <x v="28"/>
    <x v="2"/>
    <n v="738.20156702753127"/>
    <n v="907.09601295413859"/>
    <n v="1423.2678027523095"/>
    <n v="1462.1704560275393"/>
    <n v="1494.4311928899251"/>
    <n v="2097.8967412569036"/>
    <n v="2134.9017041284642"/>
  </r>
  <r>
    <x v="28"/>
    <x v="3"/>
    <n v="0"/>
    <n v="0"/>
    <n v="0"/>
    <n v="0"/>
    <n v="0"/>
    <n v="0"/>
    <n v="0"/>
  </r>
  <r>
    <x v="28"/>
    <x v="4"/>
    <n v="0"/>
    <n v="0"/>
    <n v="0"/>
    <n v="0"/>
    <n v="0"/>
    <n v="0"/>
    <n v="0"/>
  </r>
  <r>
    <x v="28"/>
    <x v="5"/>
    <n v="0"/>
    <n v="0"/>
    <n v="0"/>
    <n v="0"/>
    <n v="0"/>
    <n v="0"/>
    <n v="0"/>
  </r>
  <r>
    <x v="28"/>
    <x v="6"/>
    <n v="0"/>
    <n v="0"/>
    <n v="0"/>
    <n v="0"/>
    <n v="0"/>
    <n v="0"/>
    <n v="0"/>
  </r>
  <r>
    <x v="28"/>
    <x v="7"/>
    <n v="0"/>
    <n v="0"/>
    <n v="0"/>
    <n v="0"/>
    <n v="0"/>
    <n v="0"/>
    <n v="0"/>
  </r>
  <r>
    <x v="28"/>
    <x v="8"/>
    <n v="0"/>
    <n v="0"/>
    <n v="0"/>
    <n v="0"/>
    <n v="0"/>
    <n v="0"/>
    <n v="0"/>
  </r>
  <r>
    <x v="28"/>
    <x v="9"/>
    <n v="0"/>
    <n v="0"/>
    <n v="0"/>
    <n v="0"/>
    <n v="0"/>
    <n v="0"/>
    <n v="0"/>
  </r>
  <r>
    <x v="28"/>
    <x v="10"/>
    <n v="0"/>
    <n v="0"/>
    <n v="0"/>
    <n v="0"/>
    <n v="0"/>
    <n v="0"/>
    <n v="0"/>
  </r>
  <r>
    <x v="28"/>
    <x v="11"/>
    <n v="0"/>
    <n v="0"/>
    <n v="0"/>
    <n v="0"/>
    <n v="0"/>
    <n v="0"/>
    <n v="0"/>
  </r>
  <r>
    <x v="29"/>
    <x v="0"/>
    <n v="0"/>
    <n v="0"/>
    <n v="0"/>
    <n v="0"/>
    <n v="0"/>
    <n v="0"/>
    <n v="0"/>
  </r>
  <r>
    <x v="29"/>
    <x v="1"/>
    <n v="0"/>
    <n v="0"/>
    <n v="0"/>
    <n v="0"/>
    <n v="0"/>
    <n v="0"/>
    <n v="0"/>
  </r>
  <r>
    <x v="29"/>
    <x v="2"/>
    <n v="0"/>
    <n v="0"/>
    <n v="0"/>
    <n v="0"/>
    <n v="0"/>
    <n v="0"/>
    <n v="0"/>
  </r>
  <r>
    <x v="29"/>
    <x v="3"/>
    <n v="0"/>
    <n v="0"/>
    <n v="0"/>
    <n v="0"/>
    <n v="0"/>
    <n v="0"/>
    <n v="0"/>
  </r>
  <r>
    <x v="29"/>
    <x v="4"/>
    <n v="0"/>
    <n v="0"/>
    <n v="0"/>
    <n v="0"/>
    <n v="0"/>
    <n v="0"/>
    <n v="0"/>
  </r>
  <r>
    <x v="29"/>
    <x v="5"/>
    <n v="0"/>
    <n v="0"/>
    <n v="0"/>
    <n v="0"/>
    <n v="0"/>
    <n v="0"/>
    <n v="0"/>
  </r>
  <r>
    <x v="29"/>
    <x v="6"/>
    <n v="290.58259952496996"/>
    <n v="357.06550789957748"/>
    <n v="560.24922787590606"/>
    <n v="575.56270677118084"/>
    <n v="588.26168926970149"/>
    <n v="825.80736188908554"/>
    <n v="840.37384181385914"/>
  </r>
  <r>
    <x v="29"/>
    <x v="7"/>
    <n v="0"/>
    <n v="0"/>
    <n v="0"/>
    <n v="0"/>
    <n v="0"/>
    <n v="0"/>
    <n v="0"/>
  </r>
  <r>
    <x v="29"/>
    <x v="8"/>
    <n v="0"/>
    <n v="0"/>
    <n v="0"/>
    <n v="0"/>
    <n v="0"/>
    <n v="0"/>
    <n v="0"/>
  </r>
  <r>
    <x v="29"/>
    <x v="9"/>
    <n v="0"/>
    <n v="0"/>
    <n v="0"/>
    <n v="0"/>
    <n v="0"/>
    <n v="0"/>
    <n v="0"/>
  </r>
  <r>
    <x v="29"/>
    <x v="10"/>
    <n v="0"/>
    <n v="0"/>
    <n v="0"/>
    <n v="0"/>
    <n v="0"/>
    <n v="0"/>
    <n v="0"/>
  </r>
  <r>
    <x v="29"/>
    <x v="11"/>
    <n v="0"/>
    <n v="0"/>
    <n v="0"/>
    <n v="0"/>
    <n v="0"/>
    <n v="0"/>
    <n v="0"/>
  </r>
  <r>
    <x v="30"/>
    <x v="0"/>
    <n v="0"/>
    <n v="0"/>
    <n v="0"/>
    <n v="0"/>
    <n v="0"/>
    <n v="0"/>
    <n v="0"/>
  </r>
  <r>
    <x v="30"/>
    <x v="1"/>
    <n v="0"/>
    <n v="0"/>
    <n v="0"/>
    <n v="0"/>
    <n v="0"/>
    <n v="0"/>
    <n v="0"/>
  </r>
  <r>
    <x v="30"/>
    <x v="2"/>
    <n v="738.20156702753127"/>
    <n v="907.09601295413859"/>
    <n v="1423.2678027523095"/>
    <n v="1462.1704560275393"/>
    <n v="1494.4311928899251"/>
    <n v="2097.8967412569036"/>
    <n v="2134.9017041284642"/>
  </r>
  <r>
    <x v="30"/>
    <x v="3"/>
    <n v="0"/>
    <n v="0"/>
    <n v="0"/>
    <n v="0"/>
    <n v="0"/>
    <n v="0"/>
    <n v="0"/>
  </r>
  <r>
    <x v="30"/>
    <x v="4"/>
    <n v="0"/>
    <n v="0"/>
    <n v="0"/>
    <n v="0"/>
    <n v="0"/>
    <n v="0"/>
    <n v="0"/>
  </r>
  <r>
    <x v="30"/>
    <x v="5"/>
    <n v="0"/>
    <n v="0"/>
    <n v="0"/>
    <n v="0"/>
    <n v="0"/>
    <n v="0"/>
    <n v="0"/>
  </r>
  <r>
    <x v="30"/>
    <x v="6"/>
    <n v="0"/>
    <n v="0"/>
    <n v="0"/>
    <n v="0"/>
    <n v="0"/>
    <n v="0"/>
    <n v="0"/>
  </r>
  <r>
    <x v="30"/>
    <x v="7"/>
    <n v="0"/>
    <n v="0"/>
    <n v="0"/>
    <n v="0"/>
    <n v="0"/>
    <n v="0"/>
    <n v="0"/>
  </r>
  <r>
    <x v="30"/>
    <x v="8"/>
    <n v="0"/>
    <n v="0"/>
    <n v="0"/>
    <n v="0"/>
    <n v="0"/>
    <n v="0"/>
    <n v="0"/>
  </r>
  <r>
    <x v="30"/>
    <x v="9"/>
    <n v="0"/>
    <n v="0"/>
    <n v="0"/>
    <n v="0"/>
    <n v="0"/>
    <n v="0"/>
    <n v="0"/>
  </r>
  <r>
    <x v="30"/>
    <x v="10"/>
    <n v="0"/>
    <n v="0"/>
    <n v="0"/>
    <n v="0"/>
    <n v="0"/>
    <n v="0"/>
    <n v="0"/>
  </r>
  <r>
    <x v="30"/>
    <x v="11"/>
    <n v="0"/>
    <n v="0"/>
    <n v="0"/>
    <n v="0"/>
    <n v="0"/>
    <n v="0"/>
    <n v="0"/>
  </r>
  <r>
    <x v="31"/>
    <x v="0"/>
    <n v="0"/>
    <n v="0"/>
    <n v="0"/>
    <n v="0"/>
    <n v="0"/>
    <n v="0"/>
    <n v="0"/>
  </r>
  <r>
    <x v="31"/>
    <x v="1"/>
    <n v="0"/>
    <n v="0"/>
    <n v="0"/>
    <n v="0"/>
    <n v="0"/>
    <n v="0"/>
    <n v="0"/>
  </r>
  <r>
    <x v="31"/>
    <x v="2"/>
    <n v="0"/>
    <n v="0"/>
    <n v="0"/>
    <n v="0"/>
    <n v="0"/>
    <n v="0"/>
    <n v="0"/>
  </r>
  <r>
    <x v="31"/>
    <x v="3"/>
    <n v="714.34665229740926"/>
    <n v="877.78328996956714"/>
    <n v="1377.2750365631284"/>
    <n v="1414.9205542291872"/>
    <n v="1446.1387883912848"/>
    <n v="2030.1034038940511"/>
    <n v="2065.9125548446927"/>
  </r>
  <r>
    <x v="31"/>
    <x v="4"/>
    <n v="0"/>
    <n v="0"/>
    <n v="0"/>
    <n v="0"/>
    <n v="0"/>
    <n v="0"/>
    <n v="0"/>
  </r>
  <r>
    <x v="31"/>
    <x v="5"/>
    <n v="0"/>
    <n v="0"/>
    <n v="0"/>
    <n v="0"/>
    <n v="0"/>
    <n v="0"/>
    <n v="0"/>
  </r>
  <r>
    <x v="31"/>
    <x v="6"/>
    <n v="0"/>
    <n v="0"/>
    <n v="0"/>
    <n v="0"/>
    <n v="0"/>
    <n v="0"/>
    <n v="0"/>
  </r>
  <r>
    <x v="31"/>
    <x v="7"/>
    <n v="0"/>
    <n v="0"/>
    <n v="0"/>
    <n v="0"/>
    <n v="0"/>
    <n v="0"/>
    <n v="0"/>
  </r>
  <r>
    <x v="31"/>
    <x v="8"/>
    <n v="0"/>
    <n v="0"/>
    <n v="0"/>
    <n v="0"/>
    <n v="0"/>
    <n v="0"/>
    <n v="0"/>
  </r>
  <r>
    <x v="31"/>
    <x v="9"/>
    <n v="0"/>
    <n v="0"/>
    <n v="0"/>
    <n v="0"/>
    <n v="0"/>
    <n v="0"/>
    <n v="0"/>
  </r>
  <r>
    <x v="31"/>
    <x v="10"/>
    <n v="0"/>
    <n v="0"/>
    <n v="0"/>
    <n v="0"/>
    <n v="0"/>
    <n v="0"/>
    <n v="0"/>
  </r>
  <r>
    <x v="31"/>
    <x v="11"/>
    <n v="0"/>
    <n v="0"/>
    <n v="0"/>
    <n v="0"/>
    <n v="0"/>
    <n v="0"/>
    <n v="0"/>
  </r>
  <r>
    <x v="32"/>
    <x v="0"/>
    <n v="0"/>
    <n v="0"/>
    <n v="0"/>
    <n v="0"/>
    <n v="0"/>
    <n v="0"/>
    <n v="0"/>
  </r>
  <r>
    <x v="32"/>
    <x v="1"/>
    <n v="0"/>
    <n v="0"/>
    <n v="0"/>
    <n v="0"/>
    <n v="0"/>
    <n v="0"/>
    <n v="0"/>
  </r>
  <r>
    <x v="32"/>
    <x v="2"/>
    <n v="738.20156702753127"/>
    <n v="907.09601295413859"/>
    <n v="1423.2678027523095"/>
    <n v="1462.1704560275393"/>
    <n v="1494.4311928899251"/>
    <n v="2097.8967412569036"/>
    <n v="2134.9017041284642"/>
  </r>
  <r>
    <x v="32"/>
    <x v="3"/>
    <n v="0"/>
    <n v="0"/>
    <n v="0"/>
    <n v="0"/>
    <n v="0"/>
    <n v="0"/>
    <n v="0"/>
  </r>
  <r>
    <x v="32"/>
    <x v="4"/>
    <n v="0"/>
    <n v="0"/>
    <n v="0"/>
    <n v="0"/>
    <n v="0"/>
    <n v="0"/>
    <n v="0"/>
  </r>
  <r>
    <x v="32"/>
    <x v="5"/>
    <n v="0"/>
    <n v="0"/>
    <n v="0"/>
    <n v="0"/>
    <n v="0"/>
    <n v="0"/>
    <n v="0"/>
  </r>
  <r>
    <x v="32"/>
    <x v="6"/>
    <n v="0"/>
    <n v="0"/>
    <n v="0"/>
    <n v="0"/>
    <n v="0"/>
    <n v="0"/>
    <n v="0"/>
  </r>
  <r>
    <x v="32"/>
    <x v="7"/>
    <n v="0"/>
    <n v="0"/>
    <n v="0"/>
    <n v="0"/>
    <n v="0"/>
    <n v="0"/>
    <n v="0"/>
  </r>
  <r>
    <x v="32"/>
    <x v="8"/>
    <n v="0"/>
    <n v="0"/>
    <n v="0"/>
    <n v="0"/>
    <n v="0"/>
    <n v="0"/>
    <n v="0"/>
  </r>
  <r>
    <x v="32"/>
    <x v="9"/>
    <n v="0"/>
    <n v="0"/>
    <n v="0"/>
    <n v="0"/>
    <n v="0"/>
    <n v="0"/>
    <n v="0"/>
  </r>
  <r>
    <x v="32"/>
    <x v="10"/>
    <n v="0"/>
    <n v="0"/>
    <n v="0"/>
    <n v="0"/>
    <n v="0"/>
    <n v="0"/>
    <n v="0"/>
  </r>
  <r>
    <x v="32"/>
    <x v="11"/>
    <n v="0"/>
    <n v="0"/>
    <n v="0"/>
    <n v="0"/>
    <n v="0"/>
    <n v="0"/>
    <n v="0"/>
  </r>
  <r>
    <x v="33"/>
    <x v="0"/>
    <n v="0"/>
    <n v="0"/>
    <n v="0"/>
    <n v="0"/>
    <n v="0"/>
    <n v="0"/>
    <n v="0"/>
  </r>
  <r>
    <x v="33"/>
    <x v="1"/>
    <n v="0"/>
    <n v="0"/>
    <n v="0"/>
    <n v="0"/>
    <n v="0"/>
    <n v="0"/>
    <n v="0"/>
  </r>
  <r>
    <x v="33"/>
    <x v="2"/>
    <n v="0"/>
    <n v="0"/>
    <n v="0"/>
    <n v="0"/>
    <n v="0"/>
    <n v="0"/>
    <n v="0"/>
  </r>
  <r>
    <x v="33"/>
    <x v="3"/>
    <n v="705.52183386557795"/>
    <n v="866.93942567544025"/>
    <n v="1360.2606051392893"/>
    <n v="1397.4410616797632"/>
    <n v="1428.2736353962537"/>
    <n v="2005.024131975312"/>
    <n v="2040.3909077089338"/>
  </r>
  <r>
    <x v="33"/>
    <x v="4"/>
    <n v="0"/>
    <n v="0"/>
    <n v="0"/>
    <n v="0"/>
    <n v="0"/>
    <n v="0"/>
    <n v="0"/>
  </r>
  <r>
    <x v="33"/>
    <x v="5"/>
    <n v="0"/>
    <n v="0"/>
    <n v="0"/>
    <n v="0"/>
    <n v="0"/>
    <n v="0"/>
    <n v="0"/>
  </r>
  <r>
    <x v="33"/>
    <x v="6"/>
    <n v="0"/>
    <n v="0"/>
    <n v="0"/>
    <n v="0"/>
    <n v="0"/>
    <n v="0"/>
    <n v="0"/>
  </r>
  <r>
    <x v="33"/>
    <x v="7"/>
    <n v="0"/>
    <n v="0"/>
    <n v="0"/>
    <n v="0"/>
    <n v="0"/>
    <n v="0"/>
    <n v="0"/>
  </r>
  <r>
    <x v="33"/>
    <x v="8"/>
    <n v="0"/>
    <n v="0"/>
    <n v="0"/>
    <n v="0"/>
    <n v="0"/>
    <n v="0"/>
    <n v="0"/>
  </r>
  <r>
    <x v="33"/>
    <x v="9"/>
    <n v="0"/>
    <n v="0"/>
    <n v="0"/>
    <n v="0"/>
    <n v="0"/>
    <n v="0"/>
    <n v="0"/>
  </r>
  <r>
    <x v="33"/>
    <x v="10"/>
    <n v="0"/>
    <n v="0"/>
    <n v="0"/>
    <n v="0"/>
    <n v="0"/>
    <n v="0"/>
    <n v="0"/>
  </r>
  <r>
    <x v="33"/>
    <x v="11"/>
    <n v="0"/>
    <n v="0"/>
    <n v="0"/>
    <n v="0"/>
    <n v="0"/>
    <n v="0"/>
    <n v="0"/>
  </r>
  <r>
    <x v="34"/>
    <x v="0"/>
    <n v="0"/>
    <n v="0"/>
    <n v="0"/>
    <n v="0"/>
    <n v="0"/>
    <n v="0"/>
    <n v="0"/>
  </r>
  <r>
    <x v="34"/>
    <x v="1"/>
    <n v="0"/>
    <n v="0"/>
    <n v="0"/>
    <n v="0"/>
    <n v="0"/>
    <n v="0"/>
    <n v="0"/>
  </r>
  <r>
    <x v="34"/>
    <x v="2"/>
    <n v="717.35180036825182"/>
    <n v="881.475991198006"/>
    <n v="1383.0690238462437"/>
    <n v="1420.8729104980412"/>
    <n v="1452.222475038556"/>
    <n v="2038.643741149363"/>
    <n v="2074.6035357693654"/>
  </r>
  <r>
    <x v="34"/>
    <x v="3"/>
    <n v="0"/>
    <n v="0"/>
    <n v="0"/>
    <n v="0"/>
    <n v="0"/>
    <n v="0"/>
    <n v="0"/>
  </r>
  <r>
    <x v="34"/>
    <x v="4"/>
    <n v="0"/>
    <n v="0"/>
    <n v="0"/>
    <n v="0"/>
    <n v="0"/>
    <n v="0"/>
    <n v="0"/>
  </r>
  <r>
    <x v="34"/>
    <x v="5"/>
    <n v="0"/>
    <n v="0"/>
    <n v="0"/>
    <n v="0"/>
    <n v="0"/>
    <n v="0"/>
    <n v="0"/>
  </r>
  <r>
    <x v="34"/>
    <x v="6"/>
    <n v="0"/>
    <n v="0"/>
    <n v="0"/>
    <n v="0"/>
    <n v="0"/>
    <n v="0"/>
    <n v="0"/>
  </r>
  <r>
    <x v="34"/>
    <x v="7"/>
    <n v="0"/>
    <n v="0"/>
    <n v="0"/>
    <n v="0"/>
    <n v="0"/>
    <n v="0"/>
    <n v="0"/>
  </r>
  <r>
    <x v="34"/>
    <x v="8"/>
    <n v="0"/>
    <n v="0"/>
    <n v="0"/>
    <n v="0"/>
    <n v="0"/>
    <n v="0"/>
    <n v="0"/>
  </r>
  <r>
    <x v="34"/>
    <x v="9"/>
    <n v="0"/>
    <n v="0"/>
    <n v="0"/>
    <n v="0"/>
    <n v="0"/>
    <n v="0"/>
    <n v="0"/>
  </r>
  <r>
    <x v="34"/>
    <x v="10"/>
    <n v="0"/>
    <n v="0"/>
    <n v="0"/>
    <n v="0"/>
    <n v="0"/>
    <n v="0"/>
    <n v="0"/>
  </r>
  <r>
    <x v="34"/>
    <x v="11"/>
    <n v="0"/>
    <n v="0"/>
    <n v="0"/>
    <n v="0"/>
    <n v="0"/>
    <n v="0"/>
    <n v="0"/>
  </r>
  <r>
    <x v="35"/>
    <x v="0"/>
    <n v="0"/>
    <n v="0"/>
    <n v="0"/>
    <n v="0"/>
    <n v="0"/>
    <n v="0"/>
    <n v="0"/>
  </r>
  <r>
    <x v="35"/>
    <x v="1"/>
    <n v="0"/>
    <n v="0"/>
    <n v="0"/>
    <n v="0"/>
    <n v="0"/>
    <n v="0"/>
    <n v="0"/>
  </r>
  <r>
    <x v="35"/>
    <x v="2"/>
    <n v="738.20156702753127"/>
    <n v="907.09601295413859"/>
    <n v="1423.2678027523095"/>
    <n v="1462.1704560275393"/>
    <n v="1494.4311928899251"/>
    <n v="2097.8967412569036"/>
    <n v="2134.9017041284642"/>
  </r>
  <r>
    <x v="35"/>
    <x v="3"/>
    <n v="0"/>
    <n v="0"/>
    <n v="0"/>
    <n v="0"/>
    <n v="0"/>
    <n v="0"/>
    <n v="0"/>
  </r>
  <r>
    <x v="35"/>
    <x v="4"/>
    <n v="0"/>
    <n v="0"/>
    <n v="0"/>
    <n v="0"/>
    <n v="0"/>
    <n v="0"/>
    <n v="0"/>
  </r>
  <r>
    <x v="35"/>
    <x v="5"/>
    <n v="0"/>
    <n v="0"/>
    <n v="0"/>
    <n v="0"/>
    <n v="0"/>
    <n v="0"/>
    <n v="0"/>
  </r>
  <r>
    <x v="35"/>
    <x v="6"/>
    <n v="0"/>
    <n v="0"/>
    <n v="0"/>
    <n v="0"/>
    <n v="0"/>
    <n v="0"/>
    <n v="0"/>
  </r>
  <r>
    <x v="35"/>
    <x v="7"/>
    <n v="0"/>
    <n v="0"/>
    <n v="0"/>
    <n v="0"/>
    <n v="0"/>
    <n v="0"/>
    <n v="0"/>
  </r>
  <r>
    <x v="35"/>
    <x v="8"/>
    <n v="0"/>
    <n v="0"/>
    <n v="0"/>
    <n v="0"/>
    <n v="0"/>
    <n v="0"/>
    <n v="0"/>
  </r>
  <r>
    <x v="35"/>
    <x v="9"/>
    <n v="0"/>
    <n v="0"/>
    <n v="0"/>
    <n v="0"/>
    <n v="0"/>
    <n v="0"/>
    <n v="0"/>
  </r>
  <r>
    <x v="35"/>
    <x v="10"/>
    <n v="0"/>
    <n v="0"/>
    <n v="0"/>
    <n v="0"/>
    <n v="0"/>
    <n v="0"/>
    <n v="0"/>
  </r>
  <r>
    <x v="35"/>
    <x v="11"/>
    <n v="0"/>
    <n v="0"/>
    <n v="0"/>
    <n v="0"/>
    <n v="0"/>
    <n v="0"/>
    <n v="0"/>
  </r>
  <r>
    <x v="36"/>
    <x v="0"/>
    <n v="0"/>
    <n v="0"/>
    <n v="0"/>
    <n v="0"/>
    <n v="0"/>
    <n v="0"/>
    <n v="0"/>
  </r>
  <r>
    <x v="36"/>
    <x v="1"/>
    <n v="0"/>
    <n v="0"/>
    <n v="0"/>
    <n v="0"/>
    <n v="0"/>
    <n v="0"/>
    <n v="0"/>
  </r>
  <r>
    <x v="36"/>
    <x v="2"/>
    <n v="734.16189905366673"/>
    <n v="902.13210217905566"/>
    <n v="1415.4792398206941"/>
    <n v="1454.1690057091264"/>
    <n v="1486.253201811729"/>
    <n v="2086.4163994957025"/>
    <n v="2123.218859731041"/>
  </r>
  <r>
    <x v="36"/>
    <x v="3"/>
    <n v="0"/>
    <n v="0"/>
    <n v="0"/>
    <n v="0"/>
    <n v="0"/>
    <n v="0"/>
    <n v="0"/>
  </r>
  <r>
    <x v="36"/>
    <x v="4"/>
    <n v="0"/>
    <n v="0"/>
    <n v="0"/>
    <n v="0"/>
    <n v="0"/>
    <n v="0"/>
    <n v="0"/>
  </r>
  <r>
    <x v="36"/>
    <x v="5"/>
    <n v="0"/>
    <n v="0"/>
    <n v="0"/>
    <n v="0"/>
    <n v="0"/>
    <n v="0"/>
    <n v="0"/>
  </r>
  <r>
    <x v="36"/>
    <x v="6"/>
    <n v="0"/>
    <n v="0"/>
    <n v="0"/>
    <n v="0"/>
    <n v="0"/>
    <n v="0"/>
    <n v="0"/>
  </r>
  <r>
    <x v="36"/>
    <x v="7"/>
    <n v="0"/>
    <n v="0"/>
    <n v="0"/>
    <n v="0"/>
    <n v="0"/>
    <n v="0"/>
    <n v="0"/>
  </r>
  <r>
    <x v="36"/>
    <x v="8"/>
    <n v="0"/>
    <n v="0"/>
    <n v="0"/>
    <n v="0"/>
    <n v="0"/>
    <n v="0"/>
    <n v="0"/>
  </r>
  <r>
    <x v="36"/>
    <x v="9"/>
    <n v="0"/>
    <n v="0"/>
    <n v="0"/>
    <n v="0"/>
    <n v="0"/>
    <n v="0"/>
    <n v="0"/>
  </r>
  <r>
    <x v="36"/>
    <x v="10"/>
    <n v="0"/>
    <n v="0"/>
    <n v="0"/>
    <n v="0"/>
    <n v="0"/>
    <n v="0"/>
    <n v="0"/>
  </r>
  <r>
    <x v="36"/>
    <x v="11"/>
    <n v="0"/>
    <n v="0"/>
    <n v="0"/>
    <n v="0"/>
    <n v="0"/>
    <n v="0"/>
    <n v="0"/>
  </r>
  <r>
    <x v="37"/>
    <x v="0"/>
    <n v="0"/>
    <n v="0"/>
    <n v="0"/>
    <n v="0"/>
    <n v="0"/>
    <n v="0"/>
    <n v="0"/>
  </r>
  <r>
    <x v="37"/>
    <x v="1"/>
    <n v="0"/>
    <n v="0"/>
    <n v="0"/>
    <n v="0"/>
    <n v="0"/>
    <n v="0"/>
    <n v="0"/>
  </r>
  <r>
    <x v="37"/>
    <x v="2"/>
    <n v="0"/>
    <n v="0"/>
    <n v="0"/>
    <n v="0"/>
    <n v="0"/>
    <n v="0"/>
    <n v="0"/>
  </r>
  <r>
    <x v="37"/>
    <x v="3"/>
    <n v="0"/>
    <n v="0"/>
    <n v="0"/>
    <n v="0"/>
    <n v="0"/>
    <n v="0"/>
    <n v="0"/>
  </r>
  <r>
    <x v="37"/>
    <x v="4"/>
    <n v="0"/>
    <n v="0"/>
    <n v="0"/>
    <n v="0"/>
    <n v="0"/>
    <n v="0"/>
    <n v="0"/>
  </r>
  <r>
    <x v="37"/>
    <x v="5"/>
    <n v="0"/>
    <n v="0"/>
    <n v="0"/>
    <n v="0"/>
    <n v="0"/>
    <n v="0"/>
    <n v="0"/>
  </r>
  <r>
    <x v="37"/>
    <x v="6"/>
    <n v="0"/>
    <n v="0"/>
    <n v="0"/>
    <n v="0"/>
    <n v="0"/>
    <n v="0"/>
    <n v="0"/>
  </r>
  <r>
    <x v="37"/>
    <x v="7"/>
    <n v="636.6911167157981"/>
    <n v="782.36080665848715"/>
    <n v="1227.5535669327728"/>
    <n v="1261.1066977622686"/>
    <n v="1288.9312452794115"/>
    <n v="1809.4139576589071"/>
    <n v="1841.330350399159"/>
  </r>
  <r>
    <x v="37"/>
    <x v="8"/>
    <n v="0"/>
    <n v="0"/>
    <n v="0"/>
    <n v="0"/>
    <n v="0"/>
    <n v="0"/>
    <n v="0"/>
  </r>
  <r>
    <x v="37"/>
    <x v="9"/>
    <n v="0"/>
    <n v="0"/>
    <n v="0"/>
    <n v="0"/>
    <n v="0"/>
    <n v="0"/>
    <n v="0"/>
  </r>
  <r>
    <x v="37"/>
    <x v="10"/>
    <n v="0"/>
    <n v="0"/>
    <n v="0"/>
    <n v="0"/>
    <n v="0"/>
    <n v="0"/>
    <n v="0"/>
  </r>
  <r>
    <x v="37"/>
    <x v="11"/>
    <n v="0"/>
    <n v="0"/>
    <n v="0"/>
    <n v="0"/>
    <n v="0"/>
    <n v="0"/>
    <n v="0"/>
  </r>
  <r>
    <x v="38"/>
    <x v="0"/>
    <n v="0"/>
    <n v="0"/>
    <n v="0"/>
    <n v="0"/>
    <n v="0"/>
    <n v="0"/>
    <n v="0"/>
  </r>
  <r>
    <x v="38"/>
    <x v="1"/>
    <n v="0"/>
    <n v="0"/>
    <n v="0"/>
    <n v="0"/>
    <n v="0"/>
    <n v="0"/>
    <n v="0"/>
  </r>
  <r>
    <x v="38"/>
    <x v="2"/>
    <n v="0"/>
    <n v="0"/>
    <n v="0"/>
    <n v="0"/>
    <n v="0"/>
    <n v="0"/>
    <n v="0"/>
  </r>
  <r>
    <x v="38"/>
    <x v="3"/>
    <n v="0"/>
    <n v="0"/>
    <n v="0"/>
    <n v="0"/>
    <n v="0"/>
    <n v="0"/>
    <n v="0"/>
  </r>
  <r>
    <x v="38"/>
    <x v="4"/>
    <n v="700.29472715782038"/>
    <n v="860.516399952283"/>
    <n v="1350.1826359083939"/>
    <n v="1387.0876279565566"/>
    <n v="1417.6917677038136"/>
    <n v="1990.1692053289723"/>
    <n v="2025.273953862591"/>
  </r>
  <r>
    <x v="38"/>
    <x v="5"/>
    <n v="0"/>
    <n v="0"/>
    <n v="0"/>
    <n v="0"/>
    <n v="0"/>
    <n v="0"/>
    <n v="0"/>
  </r>
  <r>
    <x v="38"/>
    <x v="6"/>
    <n v="0"/>
    <n v="0"/>
    <n v="0"/>
    <n v="0"/>
    <n v="0"/>
    <n v="0"/>
    <n v="0"/>
  </r>
  <r>
    <x v="38"/>
    <x v="7"/>
    <n v="0"/>
    <n v="0"/>
    <n v="0"/>
    <n v="0"/>
    <n v="0"/>
    <n v="0"/>
    <n v="0"/>
  </r>
  <r>
    <x v="38"/>
    <x v="8"/>
    <n v="0"/>
    <n v="0"/>
    <n v="0"/>
    <n v="0"/>
    <n v="0"/>
    <n v="0"/>
    <n v="0"/>
  </r>
  <r>
    <x v="38"/>
    <x v="9"/>
    <n v="0"/>
    <n v="0"/>
    <n v="0"/>
    <n v="0"/>
    <n v="0"/>
    <n v="0"/>
    <n v="0"/>
  </r>
  <r>
    <x v="38"/>
    <x v="10"/>
    <n v="0"/>
    <n v="0"/>
    <n v="0"/>
    <n v="0"/>
    <n v="0"/>
    <n v="0"/>
    <n v="0"/>
  </r>
  <r>
    <x v="38"/>
    <x v="11"/>
    <n v="0"/>
    <n v="0"/>
    <n v="0"/>
    <n v="0"/>
    <n v="0"/>
    <n v="0"/>
    <n v="0"/>
  </r>
  <r>
    <x v="39"/>
    <x v="0"/>
    <n v="0"/>
    <n v="0"/>
    <n v="0"/>
    <n v="0"/>
    <n v="0"/>
    <n v="0"/>
    <n v="0"/>
  </r>
  <r>
    <x v="39"/>
    <x v="1"/>
    <n v="0"/>
    <n v="0"/>
    <n v="0"/>
    <n v="0"/>
    <n v="0"/>
    <n v="0"/>
    <n v="0"/>
  </r>
  <r>
    <x v="39"/>
    <x v="2"/>
    <n v="734.16189905366673"/>
    <n v="902.13210217905566"/>
    <n v="1415.4792398206941"/>
    <n v="1454.1690057091264"/>
    <n v="1486.253201811729"/>
    <n v="2086.4163994957025"/>
    <n v="2123.218859731041"/>
  </r>
  <r>
    <x v="39"/>
    <x v="3"/>
    <n v="0"/>
    <n v="0"/>
    <n v="0"/>
    <n v="0"/>
    <n v="0"/>
    <n v="0"/>
    <n v="0"/>
  </r>
  <r>
    <x v="39"/>
    <x v="4"/>
    <n v="0"/>
    <n v="0"/>
    <n v="0"/>
    <n v="0"/>
    <n v="0"/>
    <n v="0"/>
    <n v="0"/>
  </r>
  <r>
    <x v="39"/>
    <x v="5"/>
    <n v="0"/>
    <n v="0"/>
    <n v="0"/>
    <n v="0"/>
    <n v="0"/>
    <n v="0"/>
    <n v="0"/>
  </r>
  <r>
    <x v="39"/>
    <x v="6"/>
    <n v="0"/>
    <n v="0"/>
    <n v="0"/>
    <n v="0"/>
    <n v="0"/>
    <n v="0"/>
    <n v="0"/>
  </r>
  <r>
    <x v="39"/>
    <x v="7"/>
    <n v="0"/>
    <n v="0"/>
    <n v="0"/>
    <n v="0"/>
    <n v="0"/>
    <n v="0"/>
    <n v="0"/>
  </r>
  <r>
    <x v="39"/>
    <x v="8"/>
    <n v="0"/>
    <n v="0"/>
    <n v="0"/>
    <n v="0"/>
    <n v="0"/>
    <n v="0"/>
    <n v="0"/>
  </r>
  <r>
    <x v="39"/>
    <x v="9"/>
    <n v="0"/>
    <n v="0"/>
    <n v="0"/>
    <n v="0"/>
    <n v="0"/>
    <n v="0"/>
    <n v="0"/>
  </r>
  <r>
    <x v="39"/>
    <x v="10"/>
    <n v="0"/>
    <n v="0"/>
    <n v="0"/>
    <n v="0"/>
    <n v="0"/>
    <n v="0"/>
    <n v="0"/>
  </r>
  <r>
    <x v="39"/>
    <x v="11"/>
    <n v="0"/>
    <n v="0"/>
    <n v="0"/>
    <n v="0"/>
    <n v="0"/>
    <n v="0"/>
    <n v="0"/>
  </r>
  <r>
    <x v="40"/>
    <x v="0"/>
    <n v="0"/>
    <n v="0"/>
    <n v="0"/>
    <n v="0"/>
    <n v="0"/>
    <n v="0"/>
    <n v="0"/>
  </r>
  <r>
    <x v="40"/>
    <x v="1"/>
    <n v="0"/>
    <n v="0"/>
    <n v="0"/>
    <n v="0"/>
    <n v="0"/>
    <n v="0"/>
    <n v="0"/>
  </r>
  <r>
    <x v="40"/>
    <x v="2"/>
    <n v="0"/>
    <n v="0"/>
    <n v="0"/>
    <n v="0"/>
    <n v="0"/>
    <n v="0"/>
    <n v="0"/>
  </r>
  <r>
    <x v="40"/>
    <x v="3"/>
    <n v="0"/>
    <n v="0"/>
    <n v="0"/>
    <n v="0"/>
    <n v="0"/>
    <n v="0"/>
    <n v="0"/>
  </r>
  <r>
    <x v="40"/>
    <x v="4"/>
    <n v="0"/>
    <n v="0"/>
    <n v="0"/>
    <n v="0"/>
    <n v="0"/>
    <n v="0"/>
    <n v="0"/>
  </r>
  <r>
    <x v="40"/>
    <x v="5"/>
    <n v="0"/>
    <n v="0"/>
    <n v="0"/>
    <n v="0"/>
    <n v="0"/>
    <n v="0"/>
    <n v="0"/>
  </r>
  <r>
    <x v="40"/>
    <x v="6"/>
    <n v="0"/>
    <n v="0"/>
    <n v="0"/>
    <n v="0"/>
    <n v="0"/>
    <n v="0"/>
    <n v="0"/>
  </r>
  <r>
    <x v="40"/>
    <x v="7"/>
    <n v="636.6911167157981"/>
    <n v="782.36080665848715"/>
    <n v="1227.5535669327728"/>
    <n v="1261.1066977622686"/>
    <n v="1288.9312452794115"/>
    <n v="1809.4139576589071"/>
    <n v="1841.330350399159"/>
  </r>
  <r>
    <x v="40"/>
    <x v="8"/>
    <n v="0"/>
    <n v="0"/>
    <n v="0"/>
    <n v="0"/>
    <n v="0"/>
    <n v="0"/>
    <n v="0"/>
  </r>
  <r>
    <x v="40"/>
    <x v="9"/>
    <n v="0"/>
    <n v="0"/>
    <n v="0"/>
    <n v="0"/>
    <n v="0"/>
    <n v="0"/>
    <n v="0"/>
  </r>
  <r>
    <x v="40"/>
    <x v="10"/>
    <n v="0"/>
    <n v="0"/>
    <n v="0"/>
    <n v="0"/>
    <n v="0"/>
    <n v="0"/>
    <n v="0"/>
  </r>
  <r>
    <x v="40"/>
    <x v="11"/>
    <n v="0"/>
    <n v="0"/>
    <n v="0"/>
    <n v="0"/>
    <n v="0"/>
    <n v="0"/>
    <n v="0"/>
  </r>
  <r>
    <x v="41"/>
    <x v="0"/>
    <n v="0"/>
    <n v="0"/>
    <n v="0"/>
    <n v="0"/>
    <n v="0"/>
    <n v="0"/>
    <n v="0"/>
  </r>
  <r>
    <x v="41"/>
    <x v="1"/>
    <n v="0"/>
    <n v="0"/>
    <n v="0"/>
    <n v="0"/>
    <n v="0"/>
    <n v="0"/>
    <n v="0"/>
  </r>
  <r>
    <x v="41"/>
    <x v="2"/>
    <n v="738.20156702753127"/>
    <n v="907.09601295413859"/>
    <n v="1423.2678027523095"/>
    <n v="1462.1704560275393"/>
    <n v="1494.4311928899251"/>
    <n v="2097.8967412569036"/>
    <n v="2134.9017041284642"/>
  </r>
  <r>
    <x v="41"/>
    <x v="3"/>
    <n v="0"/>
    <n v="0"/>
    <n v="0"/>
    <n v="0"/>
    <n v="0"/>
    <n v="0"/>
    <n v="0"/>
  </r>
  <r>
    <x v="41"/>
    <x v="4"/>
    <n v="0"/>
    <n v="0"/>
    <n v="0"/>
    <n v="0"/>
    <n v="0"/>
    <n v="0"/>
    <n v="0"/>
  </r>
  <r>
    <x v="41"/>
    <x v="5"/>
    <n v="0"/>
    <n v="0"/>
    <n v="0"/>
    <n v="0"/>
    <n v="0"/>
    <n v="0"/>
    <n v="0"/>
  </r>
  <r>
    <x v="41"/>
    <x v="6"/>
    <n v="0"/>
    <n v="0"/>
    <n v="0"/>
    <n v="0"/>
    <n v="0"/>
    <n v="0"/>
    <n v="0"/>
  </r>
  <r>
    <x v="41"/>
    <x v="7"/>
    <n v="0"/>
    <n v="0"/>
    <n v="0"/>
    <n v="0"/>
    <n v="0"/>
    <n v="0"/>
    <n v="0"/>
  </r>
  <r>
    <x v="41"/>
    <x v="8"/>
    <n v="0"/>
    <n v="0"/>
    <n v="0"/>
    <n v="0"/>
    <n v="0"/>
    <n v="0"/>
    <n v="0"/>
  </r>
  <r>
    <x v="41"/>
    <x v="9"/>
    <n v="0"/>
    <n v="0"/>
    <n v="0"/>
    <n v="0"/>
    <n v="0"/>
    <n v="0"/>
    <n v="0"/>
  </r>
  <r>
    <x v="41"/>
    <x v="10"/>
    <n v="0"/>
    <n v="0"/>
    <n v="0"/>
    <n v="0"/>
    <n v="0"/>
    <n v="0"/>
    <n v="0"/>
  </r>
  <r>
    <x v="41"/>
    <x v="11"/>
    <n v="0"/>
    <n v="0"/>
    <n v="0"/>
    <n v="0"/>
    <n v="0"/>
    <n v="0"/>
    <n v="0"/>
  </r>
  <r>
    <x v="42"/>
    <x v="0"/>
    <n v="0"/>
    <n v="0"/>
    <n v="0"/>
    <n v="0"/>
    <n v="0"/>
    <n v="0"/>
    <n v="0"/>
  </r>
  <r>
    <x v="42"/>
    <x v="1"/>
    <n v="0"/>
    <n v="0"/>
    <n v="0"/>
    <n v="0"/>
    <n v="0"/>
    <n v="0"/>
    <n v="0"/>
  </r>
  <r>
    <x v="42"/>
    <x v="2"/>
    <n v="738.20156702753127"/>
    <n v="907.09601295413859"/>
    <n v="1423.2678027523095"/>
    <n v="1462.1704560275393"/>
    <n v="1494.4311928899251"/>
    <n v="2097.8967412569036"/>
    <n v="2134.9017041284642"/>
  </r>
  <r>
    <x v="42"/>
    <x v="3"/>
    <n v="0"/>
    <n v="0"/>
    <n v="0"/>
    <n v="0"/>
    <n v="0"/>
    <n v="0"/>
    <n v="0"/>
  </r>
  <r>
    <x v="42"/>
    <x v="4"/>
    <n v="0"/>
    <n v="0"/>
    <n v="0"/>
    <n v="0"/>
    <n v="0"/>
    <n v="0"/>
    <n v="0"/>
  </r>
  <r>
    <x v="42"/>
    <x v="5"/>
    <n v="0"/>
    <n v="0"/>
    <n v="0"/>
    <n v="0"/>
    <n v="0"/>
    <n v="0"/>
    <n v="0"/>
  </r>
  <r>
    <x v="42"/>
    <x v="6"/>
    <n v="0"/>
    <n v="0"/>
    <n v="0"/>
    <n v="0"/>
    <n v="0"/>
    <n v="0"/>
    <n v="0"/>
  </r>
  <r>
    <x v="42"/>
    <x v="7"/>
    <n v="0"/>
    <n v="0"/>
    <n v="0"/>
    <n v="0"/>
    <n v="0"/>
    <n v="0"/>
    <n v="0"/>
  </r>
  <r>
    <x v="42"/>
    <x v="8"/>
    <n v="0"/>
    <n v="0"/>
    <n v="0"/>
    <n v="0"/>
    <n v="0"/>
    <n v="0"/>
    <n v="0"/>
  </r>
  <r>
    <x v="42"/>
    <x v="9"/>
    <n v="0"/>
    <n v="0"/>
    <n v="0"/>
    <n v="0"/>
    <n v="0"/>
    <n v="0"/>
    <n v="0"/>
  </r>
  <r>
    <x v="42"/>
    <x v="10"/>
    <n v="0"/>
    <n v="0"/>
    <n v="0"/>
    <n v="0"/>
    <n v="0"/>
    <n v="0"/>
    <n v="0"/>
  </r>
  <r>
    <x v="42"/>
    <x v="11"/>
    <n v="0"/>
    <n v="0"/>
    <n v="0"/>
    <n v="0"/>
    <n v="0"/>
    <n v="0"/>
    <n v="0"/>
  </r>
  <r>
    <x v="43"/>
    <x v="0"/>
    <n v="0"/>
    <n v="0"/>
    <n v="0"/>
    <n v="0"/>
    <n v="0"/>
    <n v="0"/>
    <n v="0"/>
  </r>
  <r>
    <x v="43"/>
    <x v="1"/>
    <n v="0"/>
    <n v="0"/>
    <n v="0"/>
    <n v="0"/>
    <n v="0"/>
    <n v="0"/>
    <n v="0"/>
  </r>
  <r>
    <x v="43"/>
    <x v="2"/>
    <n v="738.20156702753127"/>
    <n v="907.09601295413859"/>
    <n v="1423.2678027523095"/>
    <n v="1462.1704560275393"/>
    <n v="1494.4311928899251"/>
    <n v="2097.8967412569036"/>
    <n v="2134.9017041284642"/>
  </r>
  <r>
    <x v="43"/>
    <x v="3"/>
    <n v="0"/>
    <n v="0"/>
    <n v="0"/>
    <n v="0"/>
    <n v="0"/>
    <n v="0"/>
    <n v="0"/>
  </r>
  <r>
    <x v="43"/>
    <x v="4"/>
    <n v="0"/>
    <n v="0"/>
    <n v="0"/>
    <n v="0"/>
    <n v="0"/>
    <n v="0"/>
    <n v="0"/>
  </r>
  <r>
    <x v="43"/>
    <x v="5"/>
    <n v="0"/>
    <n v="0"/>
    <n v="0"/>
    <n v="0"/>
    <n v="0"/>
    <n v="0"/>
    <n v="0"/>
  </r>
  <r>
    <x v="43"/>
    <x v="6"/>
    <n v="0"/>
    <n v="0"/>
    <n v="0"/>
    <n v="0"/>
    <n v="0"/>
    <n v="0"/>
    <n v="0"/>
  </r>
  <r>
    <x v="43"/>
    <x v="7"/>
    <n v="0"/>
    <n v="0"/>
    <n v="0"/>
    <n v="0"/>
    <n v="0"/>
    <n v="0"/>
    <n v="0"/>
  </r>
  <r>
    <x v="43"/>
    <x v="8"/>
    <n v="0"/>
    <n v="0"/>
    <n v="0"/>
    <n v="0"/>
    <n v="0"/>
    <n v="0"/>
    <n v="0"/>
  </r>
  <r>
    <x v="43"/>
    <x v="9"/>
    <n v="0"/>
    <n v="0"/>
    <n v="0"/>
    <n v="0"/>
    <n v="0"/>
    <n v="0"/>
    <n v="0"/>
  </r>
  <r>
    <x v="43"/>
    <x v="10"/>
    <n v="0"/>
    <n v="0"/>
    <n v="0"/>
    <n v="0"/>
    <n v="0"/>
    <n v="0"/>
    <n v="0"/>
  </r>
  <r>
    <x v="43"/>
    <x v="11"/>
    <n v="0"/>
    <n v="0"/>
    <n v="0"/>
    <n v="0"/>
    <n v="0"/>
    <n v="0"/>
    <n v="0"/>
  </r>
  <r>
    <x v="44"/>
    <x v="0"/>
    <n v="0"/>
    <n v="0"/>
    <n v="0"/>
    <n v="0"/>
    <n v="0"/>
    <n v="0"/>
    <n v="0"/>
  </r>
  <r>
    <x v="44"/>
    <x v="1"/>
    <n v="0"/>
    <n v="0"/>
    <n v="0"/>
    <n v="0"/>
    <n v="0"/>
    <n v="0"/>
    <n v="0"/>
  </r>
  <r>
    <x v="44"/>
    <x v="2"/>
    <n v="717.35180036825182"/>
    <n v="881.475991198006"/>
    <n v="1383.0690238462437"/>
    <n v="1420.8729104980412"/>
    <n v="1452.222475038556"/>
    <n v="2038.643741149363"/>
    <n v="2074.6035357693654"/>
  </r>
  <r>
    <x v="44"/>
    <x v="3"/>
    <n v="0"/>
    <n v="0"/>
    <n v="0"/>
    <n v="0"/>
    <n v="0"/>
    <n v="0"/>
    <n v="0"/>
  </r>
  <r>
    <x v="44"/>
    <x v="4"/>
    <n v="0"/>
    <n v="0"/>
    <n v="0"/>
    <n v="0"/>
    <n v="0"/>
    <n v="0"/>
    <n v="0"/>
  </r>
  <r>
    <x v="44"/>
    <x v="5"/>
    <n v="0"/>
    <n v="0"/>
    <n v="0"/>
    <n v="0"/>
    <n v="0"/>
    <n v="0"/>
    <n v="0"/>
  </r>
  <r>
    <x v="44"/>
    <x v="6"/>
    <n v="0"/>
    <n v="0"/>
    <n v="0"/>
    <n v="0"/>
    <n v="0"/>
    <n v="0"/>
    <n v="0"/>
  </r>
  <r>
    <x v="44"/>
    <x v="7"/>
    <n v="0"/>
    <n v="0"/>
    <n v="0"/>
    <n v="0"/>
    <n v="0"/>
    <n v="0"/>
    <n v="0"/>
  </r>
  <r>
    <x v="44"/>
    <x v="8"/>
    <n v="0"/>
    <n v="0"/>
    <n v="0"/>
    <n v="0"/>
    <n v="0"/>
    <n v="0"/>
    <n v="0"/>
  </r>
  <r>
    <x v="44"/>
    <x v="9"/>
    <n v="0"/>
    <n v="0"/>
    <n v="0"/>
    <n v="0"/>
    <n v="0"/>
    <n v="0"/>
    <n v="0"/>
  </r>
  <r>
    <x v="44"/>
    <x v="10"/>
    <n v="0"/>
    <n v="0"/>
    <n v="0"/>
    <n v="0"/>
    <n v="0"/>
    <n v="0"/>
    <n v="0"/>
  </r>
  <r>
    <x v="44"/>
    <x v="11"/>
    <n v="0"/>
    <n v="0"/>
    <n v="0"/>
    <n v="0"/>
    <n v="0"/>
    <n v="0"/>
    <n v="0"/>
  </r>
  <r>
    <x v="45"/>
    <x v="0"/>
    <n v="0"/>
    <n v="0"/>
    <n v="0"/>
    <n v="0"/>
    <n v="0"/>
    <n v="0"/>
    <n v="0"/>
  </r>
  <r>
    <x v="45"/>
    <x v="1"/>
    <n v="0"/>
    <n v="0"/>
    <n v="0"/>
    <n v="0"/>
    <n v="0"/>
    <n v="0"/>
    <n v="0"/>
  </r>
  <r>
    <x v="45"/>
    <x v="2"/>
    <n v="738.20156702753127"/>
    <n v="907.09601295413859"/>
    <n v="1423.2678027523095"/>
    <n v="1462.1704560275393"/>
    <n v="1494.4311928899251"/>
    <n v="2097.8967412569036"/>
    <n v="2134.9017041284642"/>
  </r>
  <r>
    <x v="45"/>
    <x v="3"/>
    <n v="0"/>
    <n v="0"/>
    <n v="0"/>
    <n v="0"/>
    <n v="0"/>
    <n v="0"/>
    <n v="0"/>
  </r>
  <r>
    <x v="45"/>
    <x v="4"/>
    <n v="0"/>
    <n v="0"/>
    <n v="0"/>
    <n v="0"/>
    <n v="0"/>
    <n v="0"/>
    <n v="0"/>
  </r>
  <r>
    <x v="45"/>
    <x v="5"/>
    <n v="0"/>
    <n v="0"/>
    <n v="0"/>
    <n v="0"/>
    <n v="0"/>
    <n v="0"/>
    <n v="0"/>
  </r>
  <r>
    <x v="45"/>
    <x v="6"/>
    <n v="0"/>
    <n v="0"/>
    <n v="0"/>
    <n v="0"/>
    <n v="0"/>
    <n v="0"/>
    <n v="0"/>
  </r>
  <r>
    <x v="45"/>
    <x v="7"/>
    <n v="0"/>
    <n v="0"/>
    <n v="0"/>
    <n v="0"/>
    <n v="0"/>
    <n v="0"/>
    <n v="0"/>
  </r>
  <r>
    <x v="45"/>
    <x v="8"/>
    <n v="0"/>
    <n v="0"/>
    <n v="0"/>
    <n v="0"/>
    <n v="0"/>
    <n v="0"/>
    <n v="0"/>
  </r>
  <r>
    <x v="45"/>
    <x v="9"/>
    <n v="0"/>
    <n v="0"/>
    <n v="0"/>
    <n v="0"/>
    <n v="0"/>
    <n v="0"/>
    <n v="0"/>
  </r>
  <r>
    <x v="45"/>
    <x v="10"/>
    <n v="0"/>
    <n v="0"/>
    <n v="0"/>
    <n v="0"/>
    <n v="0"/>
    <n v="0"/>
    <n v="0"/>
  </r>
  <r>
    <x v="45"/>
    <x v="11"/>
    <n v="0"/>
    <n v="0"/>
    <n v="0"/>
    <n v="0"/>
    <n v="0"/>
    <n v="0"/>
    <n v="0"/>
  </r>
  <r>
    <x v="46"/>
    <x v="0"/>
    <n v="0"/>
    <n v="0"/>
    <n v="0"/>
    <n v="0"/>
    <n v="0"/>
    <n v="0"/>
    <n v="0"/>
  </r>
  <r>
    <x v="46"/>
    <x v="1"/>
    <n v="0"/>
    <n v="0"/>
    <n v="0"/>
    <n v="0"/>
    <n v="0"/>
    <n v="0"/>
    <n v="0"/>
  </r>
  <r>
    <x v="46"/>
    <x v="2"/>
    <n v="0"/>
    <n v="0"/>
    <n v="0"/>
    <n v="0"/>
    <n v="0"/>
    <n v="0"/>
    <n v="0"/>
  </r>
  <r>
    <x v="46"/>
    <x v="3"/>
    <n v="705.52183386557795"/>
    <n v="866.93942567544025"/>
    <n v="1360.2606051392893"/>
    <n v="1397.4410616797632"/>
    <n v="1428.2736353962537"/>
    <n v="2005.024131975312"/>
    <n v="2040.3909077089338"/>
  </r>
  <r>
    <x v="46"/>
    <x v="4"/>
    <n v="0"/>
    <n v="0"/>
    <n v="0"/>
    <n v="0"/>
    <n v="0"/>
    <n v="0"/>
    <n v="0"/>
  </r>
  <r>
    <x v="46"/>
    <x v="5"/>
    <n v="0"/>
    <n v="0"/>
    <n v="0"/>
    <n v="0"/>
    <n v="0"/>
    <n v="0"/>
    <n v="0"/>
  </r>
  <r>
    <x v="46"/>
    <x v="6"/>
    <n v="0"/>
    <n v="0"/>
    <n v="0"/>
    <n v="0"/>
    <n v="0"/>
    <n v="0"/>
    <n v="0"/>
  </r>
  <r>
    <x v="46"/>
    <x v="7"/>
    <n v="0"/>
    <n v="0"/>
    <n v="0"/>
    <n v="0"/>
    <n v="0"/>
    <n v="0"/>
    <n v="0"/>
  </r>
  <r>
    <x v="46"/>
    <x v="8"/>
    <n v="0"/>
    <n v="0"/>
    <n v="0"/>
    <n v="0"/>
    <n v="0"/>
    <n v="0"/>
    <n v="0"/>
  </r>
  <r>
    <x v="46"/>
    <x v="9"/>
    <n v="0"/>
    <n v="0"/>
    <n v="0"/>
    <n v="0"/>
    <n v="0"/>
    <n v="0"/>
    <n v="0"/>
  </r>
  <r>
    <x v="46"/>
    <x v="10"/>
    <n v="0"/>
    <n v="0"/>
    <n v="0"/>
    <n v="0"/>
    <n v="0"/>
    <n v="0"/>
    <n v="0"/>
  </r>
  <r>
    <x v="46"/>
    <x v="11"/>
    <n v="0"/>
    <n v="0"/>
    <n v="0"/>
    <n v="0"/>
    <n v="0"/>
    <n v="0"/>
    <n v="0"/>
  </r>
  <r>
    <x v="47"/>
    <x v="0"/>
    <n v="0"/>
    <n v="0"/>
    <n v="0"/>
    <n v="0"/>
    <n v="0"/>
    <n v="0"/>
    <n v="0"/>
  </r>
  <r>
    <x v="47"/>
    <x v="1"/>
    <n v="0"/>
    <n v="0"/>
    <n v="0"/>
    <n v="0"/>
    <n v="0"/>
    <n v="0"/>
    <n v="0"/>
  </r>
  <r>
    <x v="47"/>
    <x v="2"/>
    <n v="738.20156702753127"/>
    <n v="907.09601295413859"/>
    <n v="1423.2678027523095"/>
    <n v="1462.1704560275393"/>
    <n v="1494.4311928899251"/>
    <n v="2097.8967412569036"/>
    <n v="2134.9017041284642"/>
  </r>
  <r>
    <x v="47"/>
    <x v="3"/>
    <n v="0"/>
    <n v="0"/>
    <n v="0"/>
    <n v="0"/>
    <n v="0"/>
    <n v="0"/>
    <n v="0"/>
  </r>
  <r>
    <x v="47"/>
    <x v="4"/>
    <n v="0"/>
    <n v="0"/>
    <n v="0"/>
    <n v="0"/>
    <n v="0"/>
    <n v="0"/>
    <n v="0"/>
  </r>
  <r>
    <x v="47"/>
    <x v="5"/>
    <n v="0"/>
    <n v="0"/>
    <n v="0"/>
    <n v="0"/>
    <n v="0"/>
    <n v="0"/>
    <n v="0"/>
  </r>
  <r>
    <x v="47"/>
    <x v="6"/>
    <n v="0"/>
    <n v="0"/>
    <n v="0"/>
    <n v="0"/>
    <n v="0"/>
    <n v="0"/>
    <n v="0"/>
  </r>
  <r>
    <x v="47"/>
    <x v="7"/>
    <n v="0"/>
    <n v="0"/>
    <n v="0"/>
    <n v="0"/>
    <n v="0"/>
    <n v="0"/>
    <n v="0"/>
  </r>
  <r>
    <x v="47"/>
    <x v="8"/>
    <n v="0"/>
    <n v="0"/>
    <n v="0"/>
    <n v="0"/>
    <n v="0"/>
    <n v="0"/>
    <n v="0"/>
  </r>
  <r>
    <x v="47"/>
    <x v="9"/>
    <n v="0"/>
    <n v="0"/>
    <n v="0"/>
    <n v="0"/>
    <n v="0"/>
    <n v="0"/>
    <n v="0"/>
  </r>
  <r>
    <x v="47"/>
    <x v="10"/>
    <n v="0"/>
    <n v="0"/>
    <n v="0"/>
    <n v="0"/>
    <n v="0"/>
    <n v="0"/>
    <n v="0"/>
  </r>
  <r>
    <x v="47"/>
    <x v="11"/>
    <n v="0"/>
    <n v="0"/>
    <n v="0"/>
    <n v="0"/>
    <n v="0"/>
    <n v="0"/>
    <n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x v="0"/>
    <n v="0"/>
    <n v="0"/>
    <n v="0"/>
    <n v="0"/>
    <n v="0"/>
    <n v="0"/>
    <n v="0"/>
  </r>
  <r>
    <x v="0"/>
    <x v="1"/>
    <n v="0"/>
    <n v="0"/>
    <n v="0"/>
    <n v="0"/>
    <n v="0"/>
    <n v="0"/>
    <n v="0"/>
  </r>
  <r>
    <x v="0"/>
    <x v="2"/>
    <n v="738.20156702753127"/>
    <n v="907.09601295413859"/>
    <n v="1423.2678027523095"/>
    <n v="1462.1704560275393"/>
    <n v="1494.4311928899251"/>
    <n v="2097.8967412569036"/>
    <n v="2134.9017041284642"/>
  </r>
  <r>
    <x v="0"/>
    <x v="3"/>
    <n v="0"/>
    <n v="0"/>
    <n v="0"/>
    <n v="0"/>
    <n v="0"/>
    <n v="0"/>
    <n v="0"/>
  </r>
  <r>
    <x v="0"/>
    <x v="4"/>
    <n v="0"/>
    <n v="0"/>
    <n v="0"/>
    <n v="0"/>
    <n v="0"/>
    <n v="0"/>
    <n v="0"/>
  </r>
  <r>
    <x v="0"/>
    <x v="5"/>
    <n v="0"/>
    <n v="0"/>
    <n v="0"/>
    <n v="0"/>
    <n v="0"/>
    <n v="0"/>
    <n v="0"/>
  </r>
  <r>
    <x v="0"/>
    <x v="6"/>
    <n v="0"/>
    <n v="0"/>
    <n v="0"/>
    <n v="0"/>
    <n v="0"/>
    <n v="0"/>
    <n v="0"/>
  </r>
  <r>
    <x v="0"/>
    <x v="7"/>
    <n v="0"/>
    <n v="0"/>
    <n v="0"/>
    <n v="0"/>
    <n v="0"/>
    <n v="0"/>
    <n v="0"/>
  </r>
  <r>
    <x v="0"/>
    <x v="8"/>
    <n v="0"/>
    <n v="0"/>
    <n v="0"/>
    <n v="0"/>
    <n v="0"/>
    <n v="0"/>
    <n v="0"/>
  </r>
  <r>
    <x v="0"/>
    <x v="9"/>
    <n v="0"/>
    <n v="0"/>
    <n v="0"/>
    <n v="0"/>
    <n v="0"/>
    <n v="0"/>
    <n v="0"/>
  </r>
  <r>
    <x v="0"/>
    <x v="10"/>
    <n v="0"/>
    <n v="0"/>
    <n v="0"/>
    <n v="0"/>
    <n v="0"/>
    <n v="0"/>
    <n v="0"/>
  </r>
  <r>
    <x v="0"/>
    <x v="11"/>
    <n v="0"/>
    <n v="0"/>
    <n v="0"/>
    <n v="0"/>
    <n v="0"/>
    <n v="0"/>
    <n v="0"/>
  </r>
  <r>
    <x v="1"/>
    <x v="0"/>
    <n v="0"/>
    <n v="0"/>
    <n v="0"/>
    <n v="0"/>
    <n v="0"/>
    <n v="0"/>
    <n v="0"/>
  </r>
  <r>
    <x v="1"/>
    <x v="1"/>
    <n v="0"/>
    <n v="0"/>
    <n v="0"/>
    <n v="0"/>
    <n v="0"/>
    <n v="0"/>
    <n v="0"/>
  </r>
  <r>
    <x v="1"/>
    <x v="2"/>
    <n v="0"/>
    <n v="0"/>
    <n v="0"/>
    <n v="0"/>
    <n v="0"/>
    <n v="0"/>
    <n v="0"/>
  </r>
  <r>
    <x v="1"/>
    <x v="3"/>
    <n v="714.34665229740926"/>
    <n v="877.78328996956714"/>
    <n v="1377.2750365631284"/>
    <n v="1414.9205542291872"/>
    <n v="1446.1387883912848"/>
    <n v="2030.1034038940511"/>
    <n v="2065.9125548446927"/>
  </r>
  <r>
    <x v="1"/>
    <x v="4"/>
    <n v="0"/>
    <n v="0"/>
    <n v="0"/>
    <n v="0"/>
    <n v="0"/>
    <n v="0"/>
    <n v="0"/>
  </r>
  <r>
    <x v="1"/>
    <x v="5"/>
    <n v="0"/>
    <n v="0"/>
    <n v="0"/>
    <n v="0"/>
    <n v="0"/>
    <n v="0"/>
    <n v="0"/>
  </r>
  <r>
    <x v="1"/>
    <x v="6"/>
    <n v="0"/>
    <n v="0"/>
    <n v="0"/>
    <n v="0"/>
    <n v="0"/>
    <n v="0"/>
    <n v="0"/>
  </r>
  <r>
    <x v="1"/>
    <x v="7"/>
    <n v="0"/>
    <n v="0"/>
    <n v="0"/>
    <n v="0"/>
    <n v="0"/>
    <n v="0"/>
    <n v="0"/>
  </r>
  <r>
    <x v="1"/>
    <x v="8"/>
    <n v="0"/>
    <n v="0"/>
    <n v="0"/>
    <n v="0"/>
    <n v="0"/>
    <n v="0"/>
    <n v="0"/>
  </r>
  <r>
    <x v="1"/>
    <x v="9"/>
    <n v="0"/>
    <n v="0"/>
    <n v="0"/>
    <n v="0"/>
    <n v="0"/>
    <n v="0"/>
    <n v="0"/>
  </r>
  <r>
    <x v="1"/>
    <x v="10"/>
    <n v="0"/>
    <n v="0"/>
    <n v="0"/>
    <n v="0"/>
    <n v="0"/>
    <n v="0"/>
    <n v="0"/>
  </r>
  <r>
    <x v="1"/>
    <x v="11"/>
    <n v="0"/>
    <n v="0"/>
    <n v="0"/>
    <n v="0"/>
    <n v="0"/>
    <n v="0"/>
    <n v="0"/>
  </r>
  <r>
    <x v="2"/>
    <x v="0"/>
    <n v="0"/>
    <n v="0"/>
    <n v="0"/>
    <n v="0"/>
    <n v="0"/>
    <n v="0"/>
    <n v="0"/>
  </r>
  <r>
    <x v="2"/>
    <x v="1"/>
    <n v="0"/>
    <n v="0"/>
    <n v="0"/>
    <n v="0"/>
    <n v="0"/>
    <n v="0"/>
    <n v="0"/>
  </r>
  <r>
    <x v="2"/>
    <x v="2"/>
    <n v="0"/>
    <n v="0"/>
    <n v="0"/>
    <n v="0"/>
    <n v="0"/>
    <n v="0"/>
    <n v="0"/>
  </r>
  <r>
    <x v="2"/>
    <x v="3"/>
    <n v="0"/>
    <n v="0"/>
    <n v="0"/>
    <n v="0"/>
    <n v="0"/>
    <n v="0"/>
    <n v="0"/>
  </r>
  <r>
    <x v="2"/>
    <x v="4"/>
    <n v="700.29472715782038"/>
    <n v="860.516399952283"/>
    <n v="1350.1826359083939"/>
    <n v="1387.0876279565566"/>
    <n v="1417.6917677038136"/>
    <n v="1990.1692053289723"/>
    <n v="2025.273953862591"/>
  </r>
  <r>
    <x v="2"/>
    <x v="5"/>
    <n v="0"/>
    <n v="0"/>
    <n v="0"/>
    <n v="0"/>
    <n v="0"/>
    <n v="0"/>
    <n v="0"/>
  </r>
  <r>
    <x v="2"/>
    <x v="6"/>
    <n v="0"/>
    <n v="0"/>
    <n v="0"/>
    <n v="0"/>
    <n v="0"/>
    <n v="0"/>
    <n v="0"/>
  </r>
  <r>
    <x v="2"/>
    <x v="7"/>
    <n v="0"/>
    <n v="0"/>
    <n v="0"/>
    <n v="0"/>
    <n v="0"/>
    <n v="0"/>
    <n v="0"/>
  </r>
  <r>
    <x v="2"/>
    <x v="8"/>
    <n v="0"/>
    <n v="0"/>
    <n v="0"/>
    <n v="0"/>
    <n v="0"/>
    <n v="0"/>
    <n v="0"/>
  </r>
  <r>
    <x v="2"/>
    <x v="9"/>
    <n v="0"/>
    <n v="0"/>
    <n v="0"/>
    <n v="0"/>
    <n v="0"/>
    <n v="0"/>
    <n v="0"/>
  </r>
  <r>
    <x v="2"/>
    <x v="10"/>
    <n v="0"/>
    <n v="0"/>
    <n v="0"/>
    <n v="0"/>
    <n v="0"/>
    <n v="0"/>
    <n v="0"/>
  </r>
  <r>
    <x v="2"/>
    <x v="11"/>
    <n v="0"/>
    <n v="0"/>
    <n v="0"/>
    <n v="0"/>
    <n v="0"/>
    <n v="0"/>
    <n v="0"/>
  </r>
  <r>
    <x v="3"/>
    <x v="0"/>
    <n v="0"/>
    <n v="0"/>
    <n v="0"/>
    <n v="0"/>
    <n v="0"/>
    <n v="0"/>
    <n v="0"/>
  </r>
  <r>
    <x v="3"/>
    <x v="1"/>
    <n v="0"/>
    <n v="0"/>
    <n v="0"/>
    <n v="0"/>
    <n v="0"/>
    <n v="0"/>
    <n v="0"/>
  </r>
  <r>
    <x v="3"/>
    <x v="2"/>
    <n v="738.20156702753127"/>
    <n v="907.09601295413859"/>
    <n v="1423.2678027523095"/>
    <n v="1462.1704560275393"/>
    <n v="1494.4311928899251"/>
    <n v="2097.8967412569036"/>
    <n v="2134.9017041284642"/>
  </r>
  <r>
    <x v="3"/>
    <x v="3"/>
    <n v="0"/>
    <n v="0"/>
    <n v="0"/>
    <n v="0"/>
    <n v="0"/>
    <n v="0"/>
    <n v="0"/>
  </r>
  <r>
    <x v="3"/>
    <x v="4"/>
    <n v="0"/>
    <n v="0"/>
    <n v="0"/>
    <n v="0"/>
    <n v="0"/>
    <n v="0"/>
    <n v="0"/>
  </r>
  <r>
    <x v="3"/>
    <x v="5"/>
    <n v="0"/>
    <n v="0"/>
    <n v="0"/>
    <n v="0"/>
    <n v="0"/>
    <n v="0"/>
    <n v="0"/>
  </r>
  <r>
    <x v="3"/>
    <x v="6"/>
    <n v="0"/>
    <n v="0"/>
    <n v="0"/>
    <n v="0"/>
    <n v="0"/>
    <n v="0"/>
    <n v="0"/>
  </r>
  <r>
    <x v="3"/>
    <x v="7"/>
    <n v="0"/>
    <n v="0"/>
    <n v="0"/>
    <n v="0"/>
    <n v="0"/>
    <n v="0"/>
    <n v="0"/>
  </r>
  <r>
    <x v="3"/>
    <x v="8"/>
    <n v="0"/>
    <n v="0"/>
    <n v="0"/>
    <n v="0"/>
    <n v="0"/>
    <n v="0"/>
    <n v="0"/>
  </r>
  <r>
    <x v="3"/>
    <x v="9"/>
    <n v="0"/>
    <n v="0"/>
    <n v="0"/>
    <n v="0"/>
    <n v="0"/>
    <n v="0"/>
    <n v="0"/>
  </r>
  <r>
    <x v="3"/>
    <x v="10"/>
    <n v="0"/>
    <n v="0"/>
    <n v="0"/>
    <n v="0"/>
    <n v="0"/>
    <n v="0"/>
    <n v="0"/>
  </r>
  <r>
    <x v="3"/>
    <x v="11"/>
    <n v="0"/>
    <n v="0"/>
    <n v="0"/>
    <n v="0"/>
    <n v="0"/>
    <n v="0"/>
    <n v="0"/>
  </r>
  <r>
    <x v="4"/>
    <x v="0"/>
    <n v="0"/>
    <n v="0"/>
    <n v="0"/>
    <n v="0"/>
    <n v="0"/>
    <n v="0"/>
    <n v="0"/>
  </r>
  <r>
    <x v="4"/>
    <x v="1"/>
    <n v="0"/>
    <n v="0"/>
    <n v="0"/>
    <n v="0"/>
    <n v="0"/>
    <n v="0"/>
    <n v="0"/>
  </r>
  <r>
    <x v="4"/>
    <x v="2"/>
    <n v="734.16189905366673"/>
    <n v="902.13210217905566"/>
    <n v="1415.4792398206941"/>
    <n v="1454.1690057091264"/>
    <n v="1486.253201811729"/>
    <n v="2086.4163994957025"/>
    <n v="2123.218859731041"/>
  </r>
  <r>
    <x v="4"/>
    <x v="3"/>
    <n v="0"/>
    <n v="0"/>
    <n v="0"/>
    <n v="0"/>
    <n v="0"/>
    <n v="0"/>
    <n v="0"/>
  </r>
  <r>
    <x v="4"/>
    <x v="4"/>
    <n v="0"/>
    <n v="0"/>
    <n v="0"/>
    <n v="0"/>
    <n v="0"/>
    <n v="0"/>
    <n v="0"/>
  </r>
  <r>
    <x v="4"/>
    <x v="5"/>
    <n v="0"/>
    <n v="0"/>
    <n v="0"/>
    <n v="0"/>
    <n v="0"/>
    <n v="0"/>
    <n v="0"/>
  </r>
  <r>
    <x v="4"/>
    <x v="6"/>
    <n v="0"/>
    <n v="0"/>
    <n v="0"/>
    <n v="0"/>
    <n v="0"/>
    <n v="0"/>
    <n v="0"/>
  </r>
  <r>
    <x v="4"/>
    <x v="7"/>
    <n v="0"/>
    <n v="0"/>
    <n v="0"/>
    <n v="0"/>
    <n v="0"/>
    <n v="0"/>
    <n v="0"/>
  </r>
  <r>
    <x v="4"/>
    <x v="8"/>
    <n v="0"/>
    <n v="0"/>
    <n v="0"/>
    <n v="0"/>
    <n v="0"/>
    <n v="0"/>
    <n v="0"/>
  </r>
  <r>
    <x v="4"/>
    <x v="9"/>
    <n v="0"/>
    <n v="0"/>
    <n v="0"/>
    <n v="0"/>
    <n v="0"/>
    <n v="0"/>
    <n v="0"/>
  </r>
  <r>
    <x v="4"/>
    <x v="10"/>
    <n v="0"/>
    <n v="0"/>
    <n v="0"/>
    <n v="0"/>
    <n v="0"/>
    <n v="0"/>
    <n v="0"/>
  </r>
  <r>
    <x v="4"/>
    <x v="11"/>
    <n v="0"/>
    <n v="0"/>
    <n v="0"/>
    <n v="0"/>
    <n v="0"/>
    <n v="0"/>
    <n v="0"/>
  </r>
  <r>
    <x v="5"/>
    <x v="0"/>
    <n v="0"/>
    <n v="0"/>
    <n v="0"/>
    <n v="0"/>
    <n v="0"/>
    <n v="0"/>
    <n v="0"/>
  </r>
  <r>
    <x v="5"/>
    <x v="1"/>
    <n v="0"/>
    <n v="0"/>
    <n v="0"/>
    <n v="0"/>
    <n v="0"/>
    <n v="0"/>
    <n v="0"/>
  </r>
  <r>
    <x v="5"/>
    <x v="2"/>
    <n v="0"/>
    <n v="0"/>
    <n v="0"/>
    <n v="0"/>
    <n v="0"/>
    <n v="0"/>
    <n v="0"/>
  </r>
  <r>
    <x v="5"/>
    <x v="3"/>
    <n v="0"/>
    <n v="0"/>
    <n v="0"/>
    <n v="0"/>
    <n v="0"/>
    <n v="0"/>
    <n v="0"/>
  </r>
  <r>
    <x v="5"/>
    <x v="4"/>
    <n v="700.29472715782038"/>
    <n v="860.516399952283"/>
    <n v="1350.1826359083939"/>
    <n v="1387.0876279565566"/>
    <n v="1417.6917677038136"/>
    <n v="1990.1692053289723"/>
    <n v="2025.273953862591"/>
  </r>
  <r>
    <x v="5"/>
    <x v="5"/>
    <n v="0"/>
    <n v="0"/>
    <n v="0"/>
    <n v="0"/>
    <n v="0"/>
    <n v="0"/>
    <n v="0"/>
  </r>
  <r>
    <x v="5"/>
    <x v="6"/>
    <n v="0"/>
    <n v="0"/>
    <n v="0"/>
    <n v="0"/>
    <n v="0"/>
    <n v="0"/>
    <n v="0"/>
  </r>
  <r>
    <x v="5"/>
    <x v="7"/>
    <n v="0"/>
    <n v="0"/>
    <n v="0"/>
    <n v="0"/>
    <n v="0"/>
    <n v="0"/>
    <n v="0"/>
  </r>
  <r>
    <x v="5"/>
    <x v="8"/>
    <n v="0"/>
    <n v="0"/>
    <n v="0"/>
    <n v="0"/>
    <n v="0"/>
    <n v="0"/>
    <n v="0"/>
  </r>
  <r>
    <x v="5"/>
    <x v="9"/>
    <n v="0"/>
    <n v="0"/>
    <n v="0"/>
    <n v="0"/>
    <n v="0"/>
    <n v="0"/>
    <n v="0"/>
  </r>
  <r>
    <x v="5"/>
    <x v="10"/>
    <n v="0"/>
    <n v="0"/>
    <n v="0"/>
    <n v="0"/>
    <n v="0"/>
    <n v="0"/>
    <n v="0"/>
  </r>
  <r>
    <x v="5"/>
    <x v="11"/>
    <n v="0"/>
    <n v="0"/>
    <n v="0"/>
    <n v="0"/>
    <n v="0"/>
    <n v="0"/>
    <n v="0"/>
  </r>
  <r>
    <x v="6"/>
    <x v="0"/>
    <n v="0"/>
    <n v="0"/>
    <n v="0"/>
    <n v="0"/>
    <n v="0"/>
    <n v="0"/>
    <n v="0"/>
  </r>
  <r>
    <x v="6"/>
    <x v="1"/>
    <n v="0"/>
    <n v="0"/>
    <n v="0"/>
    <n v="0"/>
    <n v="0"/>
    <n v="0"/>
    <n v="0"/>
  </r>
  <r>
    <x v="6"/>
    <x v="2"/>
    <n v="0"/>
    <n v="0"/>
    <n v="0"/>
    <n v="0"/>
    <n v="0"/>
    <n v="0"/>
    <n v="0"/>
  </r>
  <r>
    <x v="6"/>
    <x v="3"/>
    <n v="0"/>
    <n v="0"/>
    <n v="0"/>
    <n v="0"/>
    <n v="0"/>
    <n v="0"/>
    <n v="0"/>
  </r>
  <r>
    <x v="6"/>
    <x v="4"/>
    <n v="0"/>
    <n v="0"/>
    <n v="0"/>
    <n v="0"/>
    <n v="0"/>
    <n v="0"/>
    <n v="0"/>
  </r>
  <r>
    <x v="6"/>
    <x v="5"/>
    <n v="0"/>
    <n v="0"/>
    <n v="0"/>
    <n v="0"/>
    <n v="0"/>
    <n v="0"/>
    <n v="0"/>
  </r>
  <r>
    <x v="6"/>
    <x v="6"/>
    <n v="290.58259952496996"/>
    <n v="357.06550789957748"/>
    <n v="560.24922787590606"/>
    <n v="575.56270677118084"/>
    <n v="588.26168926970149"/>
    <n v="825.80736188908554"/>
    <n v="840.37384181385914"/>
  </r>
  <r>
    <x v="6"/>
    <x v="7"/>
    <n v="0"/>
    <n v="0"/>
    <n v="0"/>
    <n v="0"/>
    <n v="0"/>
    <n v="0"/>
    <n v="0"/>
  </r>
  <r>
    <x v="6"/>
    <x v="8"/>
    <n v="0"/>
    <n v="0"/>
    <n v="0"/>
    <n v="0"/>
    <n v="0"/>
    <n v="0"/>
    <n v="0"/>
  </r>
  <r>
    <x v="6"/>
    <x v="9"/>
    <n v="0"/>
    <n v="0"/>
    <n v="0"/>
    <n v="0"/>
    <n v="0"/>
    <n v="0"/>
    <n v="0"/>
  </r>
  <r>
    <x v="6"/>
    <x v="10"/>
    <n v="0"/>
    <n v="0"/>
    <n v="0"/>
    <n v="0"/>
    <n v="0"/>
    <n v="0"/>
    <n v="0"/>
  </r>
  <r>
    <x v="6"/>
    <x v="11"/>
    <n v="0"/>
    <n v="0"/>
    <n v="0"/>
    <n v="0"/>
    <n v="0"/>
    <n v="0"/>
    <n v="0"/>
  </r>
  <r>
    <x v="7"/>
    <x v="0"/>
    <n v="0"/>
    <n v="0"/>
    <n v="0"/>
    <n v="0"/>
    <n v="0"/>
    <n v="0"/>
    <n v="0"/>
  </r>
  <r>
    <x v="7"/>
    <x v="1"/>
    <n v="0"/>
    <n v="0"/>
    <n v="0"/>
    <n v="0"/>
    <n v="0"/>
    <n v="0"/>
    <n v="0"/>
  </r>
  <r>
    <x v="7"/>
    <x v="2"/>
    <n v="0"/>
    <n v="0"/>
    <n v="0"/>
    <n v="0"/>
    <n v="0"/>
    <n v="0"/>
    <n v="0"/>
  </r>
  <r>
    <x v="7"/>
    <x v="3"/>
    <n v="0"/>
    <n v="0"/>
    <n v="0"/>
    <n v="0"/>
    <n v="0"/>
    <n v="0"/>
    <n v="0"/>
  </r>
  <r>
    <x v="7"/>
    <x v="4"/>
    <n v="0"/>
    <n v="0"/>
    <n v="0"/>
    <n v="0"/>
    <n v="0"/>
    <n v="0"/>
    <n v="0"/>
  </r>
  <r>
    <x v="7"/>
    <x v="5"/>
    <n v="0"/>
    <n v="0"/>
    <n v="0"/>
    <n v="0"/>
    <n v="0"/>
    <n v="0"/>
    <n v="0"/>
  </r>
  <r>
    <x v="7"/>
    <x v="6"/>
    <n v="0"/>
    <n v="0"/>
    <n v="0"/>
    <n v="0"/>
    <n v="0"/>
    <n v="0"/>
    <n v="0"/>
  </r>
  <r>
    <x v="7"/>
    <x v="7"/>
    <n v="0"/>
    <n v="0"/>
    <n v="0"/>
    <n v="0"/>
    <n v="0"/>
    <n v="0"/>
    <n v="0"/>
  </r>
  <r>
    <x v="7"/>
    <x v="8"/>
    <n v="0"/>
    <n v="0"/>
    <n v="0"/>
    <n v="0"/>
    <n v="0"/>
    <n v="0"/>
    <n v="0"/>
  </r>
  <r>
    <x v="7"/>
    <x v="9"/>
    <n v="0"/>
    <n v="0"/>
    <n v="0"/>
    <n v="0"/>
    <n v="0"/>
    <n v="0"/>
    <n v="0"/>
  </r>
  <r>
    <x v="7"/>
    <x v="10"/>
    <n v="0"/>
    <n v="0"/>
    <n v="0"/>
    <n v="0"/>
    <n v="0"/>
    <n v="0"/>
    <n v="0"/>
  </r>
  <r>
    <x v="7"/>
    <x v="11"/>
    <n v="0"/>
    <n v="0"/>
    <n v="0"/>
    <n v="0"/>
    <n v="0"/>
    <n v="0"/>
    <n v="0"/>
  </r>
  <r>
    <x v="8"/>
    <x v="0"/>
    <n v="0"/>
    <n v="0"/>
    <n v="0"/>
    <n v="0"/>
    <n v="0"/>
    <n v="0"/>
    <n v="0"/>
  </r>
  <r>
    <x v="8"/>
    <x v="1"/>
    <n v="0"/>
    <n v="0"/>
    <n v="0"/>
    <n v="0"/>
    <n v="0"/>
    <n v="0"/>
    <n v="0"/>
  </r>
  <r>
    <x v="8"/>
    <x v="2"/>
    <n v="0"/>
    <n v="0"/>
    <n v="0"/>
    <n v="0"/>
    <n v="0"/>
    <n v="0"/>
    <n v="0"/>
  </r>
  <r>
    <x v="8"/>
    <x v="3"/>
    <n v="0"/>
    <n v="0"/>
    <n v="0"/>
    <n v="0"/>
    <n v="0"/>
    <n v="0"/>
    <n v="0"/>
  </r>
  <r>
    <x v="8"/>
    <x v="4"/>
    <n v="0"/>
    <n v="0"/>
    <n v="0"/>
    <n v="0"/>
    <n v="0"/>
    <n v="0"/>
    <n v="0"/>
  </r>
  <r>
    <x v="8"/>
    <x v="5"/>
    <n v="0"/>
    <n v="0"/>
    <n v="0"/>
    <n v="0"/>
    <n v="0"/>
    <n v="0"/>
    <n v="0"/>
  </r>
  <r>
    <x v="8"/>
    <x v="6"/>
    <n v="0"/>
    <n v="0"/>
    <n v="0"/>
    <n v="0"/>
    <n v="0"/>
    <n v="0"/>
    <n v="0"/>
  </r>
  <r>
    <x v="8"/>
    <x v="7"/>
    <n v="0"/>
    <n v="0"/>
    <n v="0"/>
    <n v="0"/>
    <n v="0"/>
    <n v="0"/>
    <n v="0"/>
  </r>
  <r>
    <x v="8"/>
    <x v="8"/>
    <n v="0"/>
    <n v="0"/>
    <n v="0"/>
    <n v="0"/>
    <n v="0"/>
    <n v="0"/>
    <n v="0"/>
  </r>
  <r>
    <x v="8"/>
    <x v="9"/>
    <n v="0"/>
    <n v="0"/>
    <n v="0"/>
    <n v="0"/>
    <n v="0"/>
    <n v="0"/>
    <n v="0"/>
  </r>
  <r>
    <x v="8"/>
    <x v="10"/>
    <n v="0"/>
    <n v="0"/>
    <n v="0"/>
    <n v="0"/>
    <n v="0"/>
    <n v="0"/>
    <n v="0"/>
  </r>
  <r>
    <x v="8"/>
    <x v="11"/>
    <n v="0"/>
    <n v="0"/>
    <n v="0"/>
    <n v="0"/>
    <n v="0"/>
    <n v="0"/>
    <n v="0"/>
  </r>
  <r>
    <x v="9"/>
    <x v="0"/>
    <n v="0"/>
    <n v="0"/>
    <n v="0"/>
    <n v="0"/>
    <n v="0"/>
    <n v="0"/>
    <n v="0"/>
  </r>
  <r>
    <x v="9"/>
    <x v="1"/>
    <n v="0"/>
    <n v="0"/>
    <n v="0"/>
    <n v="0"/>
    <n v="0"/>
    <n v="0"/>
    <n v="0"/>
  </r>
  <r>
    <x v="9"/>
    <x v="2"/>
    <n v="0"/>
    <n v="0"/>
    <n v="0"/>
    <n v="0"/>
    <n v="0"/>
    <n v="0"/>
    <n v="0"/>
  </r>
  <r>
    <x v="9"/>
    <x v="3"/>
    <n v="0"/>
    <n v="0"/>
    <n v="0"/>
    <n v="0"/>
    <n v="0"/>
    <n v="0"/>
    <n v="0"/>
  </r>
  <r>
    <x v="9"/>
    <x v="4"/>
    <n v="0"/>
    <n v="0"/>
    <n v="0"/>
    <n v="0"/>
    <n v="0"/>
    <n v="0"/>
    <n v="0"/>
  </r>
  <r>
    <x v="9"/>
    <x v="5"/>
    <n v="0"/>
    <n v="0"/>
    <n v="0"/>
    <n v="0"/>
    <n v="0"/>
    <n v="0"/>
    <n v="0"/>
  </r>
  <r>
    <x v="9"/>
    <x v="6"/>
    <n v="0"/>
    <n v="0"/>
    <n v="0"/>
    <n v="0"/>
    <n v="0"/>
    <n v="0"/>
    <n v="0"/>
  </r>
  <r>
    <x v="9"/>
    <x v="7"/>
    <n v="0"/>
    <n v="0"/>
    <n v="0"/>
    <n v="0"/>
    <n v="0"/>
    <n v="0"/>
    <n v="0"/>
  </r>
  <r>
    <x v="9"/>
    <x v="8"/>
    <n v="0"/>
    <n v="0"/>
    <n v="0"/>
    <n v="0"/>
    <n v="0"/>
    <n v="0"/>
    <n v="0"/>
  </r>
  <r>
    <x v="9"/>
    <x v="9"/>
    <n v="0"/>
    <n v="0"/>
    <n v="0"/>
    <n v="0"/>
    <n v="0"/>
    <n v="0"/>
    <n v="0"/>
  </r>
  <r>
    <x v="9"/>
    <x v="10"/>
    <n v="0"/>
    <n v="0"/>
    <n v="0"/>
    <n v="0"/>
    <n v="0"/>
    <n v="0"/>
    <n v="0"/>
  </r>
  <r>
    <x v="9"/>
    <x v="11"/>
    <n v="0"/>
    <n v="0"/>
    <n v="0"/>
    <n v="0"/>
    <n v="0"/>
    <n v="0"/>
    <n v="0"/>
  </r>
  <r>
    <x v="10"/>
    <x v="0"/>
    <n v="0"/>
    <n v="0"/>
    <n v="0"/>
    <n v="0"/>
    <n v="0"/>
    <n v="0"/>
    <n v="0"/>
  </r>
  <r>
    <x v="10"/>
    <x v="1"/>
    <n v="0"/>
    <n v="0"/>
    <n v="0"/>
    <n v="0"/>
    <n v="0"/>
    <n v="0"/>
    <n v="0"/>
  </r>
  <r>
    <x v="10"/>
    <x v="2"/>
    <n v="0"/>
    <n v="0"/>
    <n v="0"/>
    <n v="0"/>
    <n v="0"/>
    <n v="0"/>
    <n v="0"/>
  </r>
  <r>
    <x v="10"/>
    <x v="3"/>
    <n v="0"/>
    <n v="0"/>
    <n v="0"/>
    <n v="0"/>
    <n v="0"/>
    <n v="0"/>
    <n v="0"/>
  </r>
  <r>
    <x v="10"/>
    <x v="4"/>
    <n v="0"/>
    <n v="0"/>
    <n v="0"/>
    <n v="0"/>
    <n v="0"/>
    <n v="0"/>
    <n v="0"/>
  </r>
  <r>
    <x v="10"/>
    <x v="5"/>
    <n v="0"/>
    <n v="0"/>
    <n v="0"/>
    <n v="0"/>
    <n v="0"/>
    <n v="0"/>
    <n v="0"/>
  </r>
  <r>
    <x v="10"/>
    <x v="6"/>
    <n v="0"/>
    <n v="0"/>
    <n v="0"/>
    <n v="0"/>
    <n v="0"/>
    <n v="0"/>
    <n v="0"/>
  </r>
  <r>
    <x v="10"/>
    <x v="7"/>
    <n v="0"/>
    <n v="0"/>
    <n v="0"/>
    <n v="0"/>
    <n v="0"/>
    <n v="0"/>
    <n v="0"/>
  </r>
  <r>
    <x v="10"/>
    <x v="8"/>
    <n v="0"/>
    <n v="0"/>
    <n v="0"/>
    <n v="0"/>
    <n v="0"/>
    <n v="0"/>
    <n v="0"/>
  </r>
  <r>
    <x v="10"/>
    <x v="9"/>
    <n v="0"/>
    <n v="0"/>
    <n v="0"/>
    <n v="0"/>
    <n v="0"/>
    <n v="0"/>
    <n v="0"/>
  </r>
  <r>
    <x v="10"/>
    <x v="10"/>
    <n v="0"/>
    <n v="0"/>
    <n v="0"/>
    <n v="0"/>
    <n v="0"/>
    <n v="0"/>
    <n v="0"/>
  </r>
  <r>
    <x v="10"/>
    <x v="11"/>
    <n v="0"/>
    <n v="0"/>
    <n v="0"/>
    <n v="0"/>
    <n v="0"/>
    <n v="0"/>
    <n v="0"/>
  </r>
  <r>
    <x v="11"/>
    <x v="0"/>
    <n v="0"/>
    <n v="0"/>
    <n v="0"/>
    <n v="0"/>
    <n v="0"/>
    <n v="0"/>
    <n v="0"/>
  </r>
  <r>
    <x v="11"/>
    <x v="1"/>
    <n v="0"/>
    <n v="0"/>
    <n v="0"/>
    <n v="0"/>
    <n v="0"/>
    <n v="0"/>
    <n v="0"/>
  </r>
  <r>
    <x v="11"/>
    <x v="2"/>
    <n v="0"/>
    <n v="0"/>
    <n v="0"/>
    <n v="0"/>
    <n v="0"/>
    <n v="0"/>
    <n v="0"/>
  </r>
  <r>
    <x v="11"/>
    <x v="3"/>
    <n v="0"/>
    <n v="0"/>
    <n v="0"/>
    <n v="0"/>
    <n v="0"/>
    <n v="0"/>
    <n v="0"/>
  </r>
  <r>
    <x v="11"/>
    <x v="4"/>
    <n v="0"/>
    <n v="0"/>
    <n v="0"/>
    <n v="0"/>
    <n v="0"/>
    <n v="0"/>
    <n v="0"/>
  </r>
  <r>
    <x v="11"/>
    <x v="5"/>
    <n v="0"/>
    <n v="0"/>
    <n v="0"/>
    <n v="0"/>
    <n v="0"/>
    <n v="0"/>
    <n v="0"/>
  </r>
  <r>
    <x v="11"/>
    <x v="6"/>
    <n v="0"/>
    <n v="0"/>
    <n v="0"/>
    <n v="0"/>
    <n v="0"/>
    <n v="0"/>
    <n v="0"/>
  </r>
  <r>
    <x v="11"/>
    <x v="7"/>
    <n v="0"/>
    <n v="0"/>
    <n v="0"/>
    <n v="0"/>
    <n v="0"/>
    <n v="0"/>
    <n v="0"/>
  </r>
  <r>
    <x v="11"/>
    <x v="8"/>
    <n v="0"/>
    <n v="0"/>
    <n v="0"/>
    <n v="0"/>
    <n v="0"/>
    <n v="0"/>
    <n v="0"/>
  </r>
  <r>
    <x v="11"/>
    <x v="9"/>
    <n v="0"/>
    <n v="0"/>
    <n v="0"/>
    <n v="0"/>
    <n v="0"/>
    <n v="0"/>
    <n v="0"/>
  </r>
  <r>
    <x v="11"/>
    <x v="10"/>
    <n v="0"/>
    <n v="0"/>
    <n v="0"/>
    <n v="0"/>
    <n v="0"/>
    <n v="0"/>
    <n v="0"/>
  </r>
  <r>
    <x v="11"/>
    <x v="11"/>
    <n v="0"/>
    <n v="0"/>
    <n v="0"/>
    <n v="0"/>
    <n v="0"/>
    <n v="0"/>
    <n v="0"/>
  </r>
  <r>
    <x v="12"/>
    <x v="0"/>
    <n v="0"/>
    <n v="0"/>
    <n v="0"/>
    <n v="0"/>
    <n v="0"/>
    <n v="0"/>
    <n v="0"/>
  </r>
  <r>
    <x v="12"/>
    <x v="1"/>
    <n v="0"/>
    <n v="0"/>
    <n v="0"/>
    <n v="0"/>
    <n v="0"/>
    <n v="0"/>
    <n v="0"/>
  </r>
  <r>
    <x v="12"/>
    <x v="2"/>
    <n v="0"/>
    <n v="0"/>
    <n v="0"/>
    <n v="0"/>
    <n v="0"/>
    <n v="0"/>
    <n v="0"/>
  </r>
  <r>
    <x v="12"/>
    <x v="3"/>
    <n v="0"/>
    <n v="0"/>
    <n v="0"/>
    <n v="0"/>
    <n v="0"/>
    <n v="0"/>
    <n v="0"/>
  </r>
  <r>
    <x v="12"/>
    <x v="4"/>
    <n v="0"/>
    <n v="0"/>
    <n v="0"/>
    <n v="0"/>
    <n v="0"/>
    <n v="0"/>
    <n v="0"/>
  </r>
  <r>
    <x v="12"/>
    <x v="5"/>
    <n v="0"/>
    <n v="0"/>
    <n v="0"/>
    <n v="0"/>
    <n v="0"/>
    <n v="0"/>
    <n v="0"/>
  </r>
  <r>
    <x v="12"/>
    <x v="6"/>
    <n v="290.58259952496996"/>
    <n v="357.06550789957748"/>
    <n v="560.24922787590606"/>
    <n v="575.56270677118084"/>
    <n v="588.26168926970149"/>
    <n v="825.80736188908554"/>
    <n v="840.37384181385914"/>
  </r>
  <r>
    <x v="12"/>
    <x v="7"/>
    <n v="0"/>
    <n v="0"/>
    <n v="0"/>
    <n v="0"/>
    <n v="0"/>
    <n v="0"/>
    <n v="0"/>
  </r>
  <r>
    <x v="12"/>
    <x v="8"/>
    <n v="0"/>
    <n v="0"/>
    <n v="0"/>
    <n v="0"/>
    <n v="0"/>
    <n v="0"/>
    <n v="0"/>
  </r>
  <r>
    <x v="12"/>
    <x v="9"/>
    <n v="0"/>
    <n v="0"/>
    <n v="0"/>
    <n v="0"/>
    <n v="0"/>
    <n v="0"/>
    <n v="0"/>
  </r>
  <r>
    <x v="12"/>
    <x v="10"/>
    <n v="0"/>
    <n v="0"/>
    <n v="0"/>
    <n v="0"/>
    <n v="0"/>
    <n v="0"/>
    <n v="0"/>
  </r>
  <r>
    <x v="12"/>
    <x v="11"/>
    <n v="0"/>
    <n v="0"/>
    <n v="0"/>
    <n v="0"/>
    <n v="0"/>
    <n v="0"/>
    <n v="0"/>
  </r>
  <r>
    <x v="13"/>
    <x v="0"/>
    <n v="0"/>
    <n v="0"/>
    <n v="0"/>
    <n v="0"/>
    <n v="0"/>
    <n v="0"/>
    <n v="0"/>
  </r>
  <r>
    <x v="13"/>
    <x v="1"/>
    <n v="0"/>
    <n v="0"/>
    <n v="0"/>
    <n v="0"/>
    <n v="0"/>
    <n v="0"/>
    <n v="0"/>
  </r>
  <r>
    <x v="13"/>
    <x v="2"/>
    <n v="0"/>
    <n v="0"/>
    <n v="0"/>
    <n v="0"/>
    <n v="0"/>
    <n v="0"/>
    <n v="0"/>
  </r>
  <r>
    <x v="13"/>
    <x v="3"/>
    <n v="0"/>
    <n v="0"/>
    <n v="0"/>
    <n v="0"/>
    <n v="0"/>
    <n v="0"/>
    <n v="0"/>
  </r>
  <r>
    <x v="13"/>
    <x v="4"/>
    <n v="0"/>
    <n v="0"/>
    <n v="0"/>
    <n v="0"/>
    <n v="0"/>
    <n v="0"/>
    <n v="0"/>
  </r>
  <r>
    <x v="13"/>
    <x v="5"/>
    <n v="0"/>
    <n v="0"/>
    <n v="0"/>
    <n v="0"/>
    <n v="0"/>
    <n v="0"/>
    <n v="0"/>
  </r>
  <r>
    <x v="13"/>
    <x v="6"/>
    <n v="0"/>
    <n v="0"/>
    <n v="0"/>
    <n v="0"/>
    <n v="0"/>
    <n v="0"/>
    <n v="0"/>
  </r>
  <r>
    <x v="13"/>
    <x v="7"/>
    <n v="0"/>
    <n v="0"/>
    <n v="0"/>
    <n v="0"/>
    <n v="0"/>
    <n v="0"/>
    <n v="0"/>
  </r>
  <r>
    <x v="13"/>
    <x v="8"/>
    <n v="0"/>
    <n v="0"/>
    <n v="0"/>
    <n v="0"/>
    <n v="0"/>
    <n v="0"/>
    <n v="0"/>
  </r>
  <r>
    <x v="13"/>
    <x v="9"/>
    <n v="0"/>
    <n v="0"/>
    <n v="0"/>
    <n v="0"/>
    <n v="0"/>
    <n v="0"/>
    <n v="0"/>
  </r>
  <r>
    <x v="13"/>
    <x v="10"/>
    <n v="0"/>
    <n v="0"/>
    <n v="0"/>
    <n v="0"/>
    <n v="0"/>
    <n v="0"/>
    <n v="0"/>
  </r>
  <r>
    <x v="13"/>
    <x v="11"/>
    <n v="0"/>
    <n v="0"/>
    <n v="0"/>
    <n v="0"/>
    <n v="0"/>
    <n v="0"/>
    <n v="0"/>
  </r>
  <r>
    <x v="14"/>
    <x v="0"/>
    <n v="0"/>
    <n v="0"/>
    <n v="0"/>
    <n v="0"/>
    <n v="0"/>
    <n v="0"/>
    <n v="0"/>
  </r>
  <r>
    <x v="14"/>
    <x v="1"/>
    <n v="0"/>
    <n v="0"/>
    <n v="0"/>
    <n v="0"/>
    <n v="0"/>
    <n v="0"/>
    <n v="0"/>
  </r>
  <r>
    <x v="14"/>
    <x v="2"/>
    <n v="717.35180036825182"/>
    <n v="881.475991198006"/>
    <n v="1383.0690238462437"/>
    <n v="1420.8729104980412"/>
    <n v="1452.222475038556"/>
    <n v="2038.643741149363"/>
    <n v="2074.6035357693654"/>
  </r>
  <r>
    <x v="14"/>
    <x v="3"/>
    <n v="0"/>
    <n v="0"/>
    <n v="0"/>
    <n v="0"/>
    <n v="0"/>
    <n v="0"/>
    <n v="0"/>
  </r>
  <r>
    <x v="14"/>
    <x v="4"/>
    <n v="0"/>
    <n v="0"/>
    <n v="0"/>
    <n v="0"/>
    <n v="0"/>
    <n v="0"/>
    <n v="0"/>
  </r>
  <r>
    <x v="14"/>
    <x v="5"/>
    <n v="0"/>
    <n v="0"/>
    <n v="0"/>
    <n v="0"/>
    <n v="0"/>
    <n v="0"/>
    <n v="0"/>
  </r>
  <r>
    <x v="14"/>
    <x v="6"/>
    <n v="0"/>
    <n v="0"/>
    <n v="0"/>
    <n v="0"/>
    <n v="0"/>
    <n v="0"/>
    <n v="0"/>
  </r>
  <r>
    <x v="14"/>
    <x v="7"/>
    <n v="0"/>
    <n v="0"/>
    <n v="0"/>
    <n v="0"/>
    <n v="0"/>
    <n v="0"/>
    <n v="0"/>
  </r>
  <r>
    <x v="14"/>
    <x v="8"/>
    <n v="0"/>
    <n v="0"/>
    <n v="0"/>
    <n v="0"/>
    <n v="0"/>
    <n v="0"/>
    <n v="0"/>
  </r>
  <r>
    <x v="14"/>
    <x v="9"/>
    <n v="0"/>
    <n v="0"/>
    <n v="0"/>
    <n v="0"/>
    <n v="0"/>
    <n v="0"/>
    <n v="0"/>
  </r>
  <r>
    <x v="14"/>
    <x v="10"/>
    <n v="0"/>
    <n v="0"/>
    <n v="0"/>
    <n v="0"/>
    <n v="0"/>
    <n v="0"/>
    <n v="0"/>
  </r>
  <r>
    <x v="14"/>
    <x v="11"/>
    <n v="0"/>
    <n v="0"/>
    <n v="0"/>
    <n v="0"/>
    <n v="0"/>
    <n v="0"/>
    <n v="0"/>
  </r>
  <r>
    <x v="15"/>
    <x v="0"/>
    <n v="0"/>
    <n v="0"/>
    <n v="0"/>
    <n v="0"/>
    <n v="0"/>
    <n v="0"/>
    <n v="0"/>
  </r>
  <r>
    <x v="15"/>
    <x v="1"/>
    <n v="0"/>
    <n v="0"/>
    <n v="0"/>
    <n v="0"/>
    <n v="0"/>
    <n v="0"/>
    <n v="0"/>
  </r>
  <r>
    <x v="15"/>
    <x v="2"/>
    <n v="0"/>
    <n v="0"/>
    <n v="0"/>
    <n v="0"/>
    <n v="0"/>
    <n v="0"/>
    <n v="0"/>
  </r>
  <r>
    <x v="15"/>
    <x v="3"/>
    <n v="0"/>
    <n v="0"/>
    <n v="0"/>
    <n v="0"/>
    <n v="0"/>
    <n v="0"/>
    <n v="0"/>
  </r>
  <r>
    <x v="15"/>
    <x v="4"/>
    <n v="0"/>
    <n v="0"/>
    <n v="0"/>
    <n v="0"/>
    <n v="0"/>
    <n v="0"/>
    <n v="0"/>
  </r>
  <r>
    <x v="15"/>
    <x v="5"/>
    <n v="0"/>
    <n v="0"/>
    <n v="0"/>
    <n v="0"/>
    <n v="0"/>
    <n v="0"/>
    <n v="0"/>
  </r>
  <r>
    <x v="15"/>
    <x v="6"/>
    <n v="0"/>
    <n v="0"/>
    <n v="0"/>
    <n v="0"/>
    <n v="0"/>
    <n v="0"/>
    <n v="0"/>
  </r>
  <r>
    <x v="15"/>
    <x v="7"/>
    <n v="0"/>
    <n v="0"/>
    <n v="0"/>
    <n v="0"/>
    <n v="0"/>
    <n v="0"/>
    <n v="0"/>
  </r>
  <r>
    <x v="15"/>
    <x v="8"/>
    <n v="0"/>
    <n v="0"/>
    <n v="0"/>
    <n v="0"/>
    <n v="0"/>
    <n v="0"/>
    <n v="0"/>
  </r>
  <r>
    <x v="15"/>
    <x v="9"/>
    <n v="0"/>
    <n v="0"/>
    <n v="0"/>
    <n v="0"/>
    <n v="0"/>
    <n v="0"/>
    <n v="0"/>
  </r>
  <r>
    <x v="15"/>
    <x v="10"/>
    <n v="0"/>
    <n v="0"/>
    <n v="0"/>
    <n v="0"/>
    <n v="0"/>
    <n v="0"/>
    <n v="0"/>
  </r>
  <r>
    <x v="15"/>
    <x v="11"/>
    <n v="0"/>
    <n v="0"/>
    <n v="0"/>
    <n v="0"/>
    <n v="0"/>
    <n v="0"/>
    <n v="0"/>
  </r>
  <r>
    <x v="16"/>
    <x v="0"/>
    <n v="0"/>
    <n v="0"/>
    <n v="0"/>
    <n v="0"/>
    <n v="0"/>
    <n v="0"/>
    <n v="0"/>
  </r>
  <r>
    <x v="16"/>
    <x v="1"/>
    <n v="0"/>
    <n v="0"/>
    <n v="0"/>
    <n v="0"/>
    <n v="0"/>
    <n v="0"/>
    <n v="0"/>
  </r>
  <r>
    <x v="16"/>
    <x v="2"/>
    <n v="0"/>
    <n v="0"/>
    <n v="0"/>
    <n v="0"/>
    <n v="0"/>
    <n v="0"/>
    <n v="0"/>
  </r>
  <r>
    <x v="16"/>
    <x v="3"/>
    <n v="0"/>
    <n v="0"/>
    <n v="0"/>
    <n v="0"/>
    <n v="0"/>
    <n v="0"/>
    <n v="0"/>
  </r>
  <r>
    <x v="16"/>
    <x v="4"/>
    <n v="0"/>
    <n v="0"/>
    <n v="0"/>
    <n v="0"/>
    <n v="0"/>
    <n v="0"/>
    <n v="0"/>
  </r>
  <r>
    <x v="16"/>
    <x v="5"/>
    <n v="0"/>
    <n v="0"/>
    <n v="0"/>
    <n v="0"/>
    <n v="0"/>
    <n v="0"/>
    <n v="0"/>
  </r>
  <r>
    <x v="16"/>
    <x v="6"/>
    <n v="290.58259952496996"/>
    <n v="357.06550789957748"/>
    <n v="560.24922787590606"/>
    <n v="575.56270677118084"/>
    <n v="588.26168926970149"/>
    <n v="825.80736188908554"/>
    <n v="840.37384181385914"/>
  </r>
  <r>
    <x v="16"/>
    <x v="7"/>
    <n v="0"/>
    <n v="0"/>
    <n v="0"/>
    <n v="0"/>
    <n v="0"/>
    <n v="0"/>
    <n v="0"/>
  </r>
  <r>
    <x v="16"/>
    <x v="8"/>
    <n v="0"/>
    <n v="0"/>
    <n v="0"/>
    <n v="0"/>
    <n v="0"/>
    <n v="0"/>
    <n v="0"/>
  </r>
  <r>
    <x v="16"/>
    <x v="9"/>
    <n v="0"/>
    <n v="0"/>
    <n v="0"/>
    <n v="0"/>
    <n v="0"/>
    <n v="0"/>
    <n v="0"/>
  </r>
  <r>
    <x v="16"/>
    <x v="10"/>
    <n v="0"/>
    <n v="0"/>
    <n v="0"/>
    <n v="0"/>
    <n v="0"/>
    <n v="0"/>
    <n v="0"/>
  </r>
  <r>
    <x v="16"/>
    <x v="11"/>
    <n v="0"/>
    <n v="0"/>
    <n v="0"/>
    <n v="0"/>
    <n v="0"/>
    <n v="0"/>
    <n v="0"/>
  </r>
  <r>
    <x v="17"/>
    <x v="0"/>
    <n v="0"/>
    <n v="0"/>
    <n v="0"/>
    <n v="0"/>
    <n v="0"/>
    <n v="0"/>
    <n v="0"/>
  </r>
  <r>
    <x v="17"/>
    <x v="1"/>
    <n v="0"/>
    <n v="0"/>
    <n v="0"/>
    <n v="0"/>
    <n v="0"/>
    <n v="0"/>
    <n v="0"/>
  </r>
  <r>
    <x v="17"/>
    <x v="2"/>
    <n v="0"/>
    <n v="0"/>
    <n v="0"/>
    <n v="0"/>
    <n v="0"/>
    <n v="0"/>
    <n v="0"/>
  </r>
  <r>
    <x v="17"/>
    <x v="3"/>
    <n v="0"/>
    <n v="0"/>
    <n v="0"/>
    <n v="0"/>
    <n v="0"/>
    <n v="0"/>
    <n v="0"/>
  </r>
  <r>
    <x v="17"/>
    <x v="4"/>
    <n v="0"/>
    <n v="0"/>
    <n v="0"/>
    <n v="0"/>
    <n v="0"/>
    <n v="0"/>
    <n v="0"/>
  </r>
  <r>
    <x v="17"/>
    <x v="5"/>
    <n v="0"/>
    <n v="0"/>
    <n v="0"/>
    <n v="0"/>
    <n v="0"/>
    <n v="0"/>
    <n v="0"/>
  </r>
  <r>
    <x v="17"/>
    <x v="6"/>
    <n v="0"/>
    <n v="0"/>
    <n v="0"/>
    <n v="0"/>
    <n v="0"/>
    <n v="0"/>
    <n v="0"/>
  </r>
  <r>
    <x v="17"/>
    <x v="7"/>
    <n v="0"/>
    <n v="0"/>
    <n v="0"/>
    <n v="0"/>
    <n v="0"/>
    <n v="0"/>
    <n v="0"/>
  </r>
  <r>
    <x v="17"/>
    <x v="8"/>
    <n v="0"/>
    <n v="0"/>
    <n v="0"/>
    <n v="0"/>
    <n v="0"/>
    <n v="0"/>
    <n v="0"/>
  </r>
  <r>
    <x v="17"/>
    <x v="9"/>
    <n v="0"/>
    <n v="0"/>
    <n v="0"/>
    <n v="0"/>
    <n v="0"/>
    <n v="0"/>
    <n v="0"/>
  </r>
  <r>
    <x v="17"/>
    <x v="10"/>
    <n v="0"/>
    <n v="0"/>
    <n v="0"/>
    <n v="0"/>
    <n v="0"/>
    <n v="0"/>
    <n v="0"/>
  </r>
  <r>
    <x v="17"/>
    <x v="11"/>
    <n v="0"/>
    <n v="0"/>
    <n v="0"/>
    <n v="0"/>
    <n v="0"/>
    <n v="0"/>
    <n v="0"/>
  </r>
  <r>
    <x v="18"/>
    <x v="0"/>
    <n v="0"/>
    <n v="0"/>
    <n v="0"/>
    <n v="0"/>
    <n v="0"/>
    <n v="0"/>
    <n v="0"/>
  </r>
  <r>
    <x v="18"/>
    <x v="1"/>
    <n v="0"/>
    <n v="0"/>
    <n v="0"/>
    <n v="0"/>
    <n v="0"/>
    <n v="0"/>
    <n v="0"/>
  </r>
  <r>
    <x v="18"/>
    <x v="2"/>
    <n v="0"/>
    <n v="0"/>
    <n v="0"/>
    <n v="0"/>
    <n v="0"/>
    <n v="0"/>
    <n v="0"/>
  </r>
  <r>
    <x v="18"/>
    <x v="3"/>
    <n v="0"/>
    <n v="0"/>
    <n v="0"/>
    <n v="0"/>
    <n v="0"/>
    <n v="0"/>
    <n v="0"/>
  </r>
  <r>
    <x v="18"/>
    <x v="4"/>
    <n v="0"/>
    <n v="0"/>
    <n v="0"/>
    <n v="0"/>
    <n v="0"/>
    <n v="0"/>
    <n v="0"/>
  </r>
  <r>
    <x v="18"/>
    <x v="5"/>
    <n v="0"/>
    <n v="0"/>
    <n v="0"/>
    <n v="0"/>
    <n v="0"/>
    <n v="0"/>
    <n v="0"/>
  </r>
  <r>
    <x v="18"/>
    <x v="6"/>
    <n v="0"/>
    <n v="0"/>
    <n v="0"/>
    <n v="0"/>
    <n v="0"/>
    <n v="0"/>
    <n v="0"/>
  </r>
  <r>
    <x v="18"/>
    <x v="7"/>
    <n v="0"/>
    <n v="0"/>
    <n v="0"/>
    <n v="0"/>
    <n v="0"/>
    <n v="0"/>
    <n v="0"/>
  </r>
  <r>
    <x v="18"/>
    <x v="8"/>
    <n v="0"/>
    <n v="0"/>
    <n v="0"/>
    <n v="0"/>
    <n v="0"/>
    <n v="0"/>
    <n v="0"/>
  </r>
  <r>
    <x v="18"/>
    <x v="9"/>
    <n v="0"/>
    <n v="0"/>
    <n v="0"/>
    <n v="0"/>
    <n v="0"/>
    <n v="0"/>
    <n v="0"/>
  </r>
  <r>
    <x v="18"/>
    <x v="10"/>
    <n v="0"/>
    <n v="0"/>
    <n v="0"/>
    <n v="0"/>
    <n v="0"/>
    <n v="0"/>
    <n v="0"/>
  </r>
  <r>
    <x v="18"/>
    <x v="11"/>
    <n v="0"/>
    <n v="0"/>
    <n v="0"/>
    <n v="0"/>
    <n v="0"/>
    <n v="0"/>
    <n v="0"/>
  </r>
  <r>
    <x v="19"/>
    <x v="0"/>
    <n v="0"/>
    <n v="0"/>
    <n v="0"/>
    <n v="0"/>
    <n v="0"/>
    <n v="0"/>
    <n v="0"/>
  </r>
  <r>
    <x v="19"/>
    <x v="1"/>
    <n v="0"/>
    <n v="0"/>
    <n v="0"/>
    <n v="0"/>
    <n v="0"/>
    <n v="0"/>
    <n v="0"/>
  </r>
  <r>
    <x v="19"/>
    <x v="2"/>
    <n v="738.20156702753127"/>
    <n v="907.09601295413859"/>
    <n v="1423.2678027523095"/>
    <n v="1462.1704560275393"/>
    <n v="1494.4311928899251"/>
    <n v="2097.8967412569036"/>
    <n v="2134.9017041284642"/>
  </r>
  <r>
    <x v="19"/>
    <x v="3"/>
    <n v="0"/>
    <n v="0"/>
    <n v="0"/>
    <n v="0"/>
    <n v="0"/>
    <n v="0"/>
    <n v="0"/>
  </r>
  <r>
    <x v="19"/>
    <x v="4"/>
    <n v="0"/>
    <n v="0"/>
    <n v="0"/>
    <n v="0"/>
    <n v="0"/>
    <n v="0"/>
    <n v="0"/>
  </r>
  <r>
    <x v="19"/>
    <x v="5"/>
    <n v="0"/>
    <n v="0"/>
    <n v="0"/>
    <n v="0"/>
    <n v="0"/>
    <n v="0"/>
    <n v="0"/>
  </r>
  <r>
    <x v="19"/>
    <x v="6"/>
    <n v="0"/>
    <n v="0"/>
    <n v="0"/>
    <n v="0"/>
    <n v="0"/>
    <n v="0"/>
    <n v="0"/>
  </r>
  <r>
    <x v="19"/>
    <x v="7"/>
    <n v="0"/>
    <n v="0"/>
    <n v="0"/>
    <n v="0"/>
    <n v="0"/>
    <n v="0"/>
    <n v="0"/>
  </r>
  <r>
    <x v="19"/>
    <x v="8"/>
    <n v="0"/>
    <n v="0"/>
    <n v="0"/>
    <n v="0"/>
    <n v="0"/>
    <n v="0"/>
    <n v="0"/>
  </r>
  <r>
    <x v="19"/>
    <x v="9"/>
    <n v="0"/>
    <n v="0"/>
    <n v="0"/>
    <n v="0"/>
    <n v="0"/>
    <n v="0"/>
    <n v="0"/>
  </r>
  <r>
    <x v="19"/>
    <x v="10"/>
    <n v="0"/>
    <n v="0"/>
    <n v="0"/>
    <n v="0"/>
    <n v="0"/>
    <n v="0"/>
    <n v="0"/>
  </r>
  <r>
    <x v="19"/>
    <x v="11"/>
    <n v="0"/>
    <n v="0"/>
    <n v="0"/>
    <n v="0"/>
    <n v="0"/>
    <n v="0"/>
    <n v="0"/>
  </r>
  <r>
    <x v="20"/>
    <x v="0"/>
    <n v="0"/>
    <n v="0"/>
    <n v="0"/>
    <n v="0"/>
    <n v="0"/>
    <n v="0"/>
    <n v="0"/>
  </r>
  <r>
    <x v="20"/>
    <x v="1"/>
    <n v="0"/>
    <n v="0"/>
    <n v="0"/>
    <n v="0"/>
    <n v="0"/>
    <n v="0"/>
    <n v="0"/>
  </r>
  <r>
    <x v="20"/>
    <x v="2"/>
    <n v="738.20156702753127"/>
    <n v="907.09601295413859"/>
    <n v="1423.2678027523095"/>
    <n v="1462.1704560275393"/>
    <n v="1494.4311928899251"/>
    <n v="2097.8967412569036"/>
    <n v="2134.9017041284642"/>
  </r>
  <r>
    <x v="20"/>
    <x v="3"/>
    <n v="0"/>
    <n v="0"/>
    <n v="0"/>
    <n v="0"/>
    <n v="0"/>
    <n v="0"/>
    <n v="0"/>
  </r>
  <r>
    <x v="20"/>
    <x v="4"/>
    <n v="0"/>
    <n v="0"/>
    <n v="0"/>
    <n v="0"/>
    <n v="0"/>
    <n v="0"/>
    <n v="0"/>
  </r>
  <r>
    <x v="20"/>
    <x v="5"/>
    <n v="0"/>
    <n v="0"/>
    <n v="0"/>
    <n v="0"/>
    <n v="0"/>
    <n v="0"/>
    <n v="0"/>
  </r>
  <r>
    <x v="20"/>
    <x v="6"/>
    <n v="0"/>
    <n v="0"/>
    <n v="0"/>
    <n v="0"/>
    <n v="0"/>
    <n v="0"/>
    <n v="0"/>
  </r>
  <r>
    <x v="20"/>
    <x v="7"/>
    <n v="0"/>
    <n v="0"/>
    <n v="0"/>
    <n v="0"/>
    <n v="0"/>
    <n v="0"/>
    <n v="0"/>
  </r>
  <r>
    <x v="20"/>
    <x v="8"/>
    <n v="0"/>
    <n v="0"/>
    <n v="0"/>
    <n v="0"/>
    <n v="0"/>
    <n v="0"/>
    <n v="0"/>
  </r>
  <r>
    <x v="20"/>
    <x v="9"/>
    <n v="0"/>
    <n v="0"/>
    <n v="0"/>
    <n v="0"/>
    <n v="0"/>
    <n v="0"/>
    <n v="0"/>
  </r>
  <r>
    <x v="20"/>
    <x v="10"/>
    <n v="0"/>
    <n v="0"/>
    <n v="0"/>
    <n v="0"/>
    <n v="0"/>
    <n v="0"/>
    <n v="0"/>
  </r>
  <r>
    <x v="20"/>
    <x v="11"/>
    <n v="0"/>
    <n v="0"/>
    <n v="0"/>
    <n v="0"/>
    <n v="0"/>
    <n v="0"/>
    <n v="0"/>
  </r>
  <r>
    <x v="21"/>
    <x v="0"/>
    <n v="0"/>
    <n v="0"/>
    <n v="0"/>
    <n v="0"/>
    <n v="0"/>
    <n v="0"/>
    <n v="0"/>
  </r>
  <r>
    <x v="21"/>
    <x v="1"/>
    <n v="0"/>
    <n v="0"/>
    <n v="0"/>
    <n v="0"/>
    <n v="0"/>
    <n v="0"/>
    <n v="0"/>
  </r>
  <r>
    <x v="21"/>
    <x v="2"/>
    <n v="738.20156702753127"/>
    <n v="907.09601295413859"/>
    <n v="1423.2678027523095"/>
    <n v="1462.1704560275393"/>
    <n v="1494.4311928899251"/>
    <n v="2097.8967412569036"/>
    <n v="2134.9017041284642"/>
  </r>
  <r>
    <x v="21"/>
    <x v="3"/>
    <n v="0"/>
    <n v="0"/>
    <n v="0"/>
    <n v="0"/>
    <n v="0"/>
    <n v="0"/>
    <n v="0"/>
  </r>
  <r>
    <x v="21"/>
    <x v="4"/>
    <n v="0"/>
    <n v="0"/>
    <n v="0"/>
    <n v="0"/>
    <n v="0"/>
    <n v="0"/>
    <n v="0"/>
  </r>
  <r>
    <x v="21"/>
    <x v="5"/>
    <n v="0"/>
    <n v="0"/>
    <n v="0"/>
    <n v="0"/>
    <n v="0"/>
    <n v="0"/>
    <n v="0"/>
  </r>
  <r>
    <x v="21"/>
    <x v="6"/>
    <n v="0"/>
    <n v="0"/>
    <n v="0"/>
    <n v="0"/>
    <n v="0"/>
    <n v="0"/>
    <n v="0"/>
  </r>
  <r>
    <x v="21"/>
    <x v="7"/>
    <n v="0"/>
    <n v="0"/>
    <n v="0"/>
    <n v="0"/>
    <n v="0"/>
    <n v="0"/>
    <n v="0"/>
  </r>
  <r>
    <x v="21"/>
    <x v="8"/>
    <n v="0"/>
    <n v="0"/>
    <n v="0"/>
    <n v="0"/>
    <n v="0"/>
    <n v="0"/>
    <n v="0"/>
  </r>
  <r>
    <x v="21"/>
    <x v="9"/>
    <n v="0"/>
    <n v="0"/>
    <n v="0"/>
    <n v="0"/>
    <n v="0"/>
    <n v="0"/>
    <n v="0"/>
  </r>
  <r>
    <x v="21"/>
    <x v="10"/>
    <n v="0"/>
    <n v="0"/>
    <n v="0"/>
    <n v="0"/>
    <n v="0"/>
    <n v="0"/>
    <n v="0"/>
  </r>
  <r>
    <x v="21"/>
    <x v="11"/>
    <n v="0"/>
    <n v="0"/>
    <n v="0"/>
    <n v="0"/>
    <n v="0"/>
    <n v="0"/>
    <n v="0"/>
  </r>
  <r>
    <x v="22"/>
    <x v="0"/>
    <n v="0"/>
    <n v="0"/>
    <n v="0"/>
    <n v="0"/>
    <n v="0"/>
    <n v="0"/>
    <n v="0"/>
  </r>
  <r>
    <x v="22"/>
    <x v="1"/>
    <n v="0"/>
    <n v="0"/>
    <n v="0"/>
    <n v="0"/>
    <n v="0"/>
    <n v="0"/>
    <n v="0"/>
  </r>
  <r>
    <x v="22"/>
    <x v="2"/>
    <n v="0"/>
    <n v="0"/>
    <n v="0"/>
    <n v="0"/>
    <n v="0"/>
    <n v="0"/>
    <n v="0"/>
  </r>
  <r>
    <x v="22"/>
    <x v="3"/>
    <n v="714.34665229740926"/>
    <n v="877.78328996956714"/>
    <n v="1377.2750365631284"/>
    <n v="1414.9205542291872"/>
    <n v="1446.1387883912848"/>
    <n v="2030.1034038940511"/>
    <n v="2065.9125548446927"/>
  </r>
  <r>
    <x v="22"/>
    <x v="4"/>
    <n v="0"/>
    <n v="0"/>
    <n v="0"/>
    <n v="0"/>
    <n v="0"/>
    <n v="0"/>
    <n v="0"/>
  </r>
  <r>
    <x v="22"/>
    <x v="5"/>
    <n v="0"/>
    <n v="0"/>
    <n v="0"/>
    <n v="0"/>
    <n v="0"/>
    <n v="0"/>
    <n v="0"/>
  </r>
  <r>
    <x v="22"/>
    <x v="6"/>
    <n v="0"/>
    <n v="0"/>
    <n v="0"/>
    <n v="0"/>
    <n v="0"/>
    <n v="0"/>
    <n v="0"/>
  </r>
  <r>
    <x v="22"/>
    <x v="7"/>
    <n v="0"/>
    <n v="0"/>
    <n v="0"/>
    <n v="0"/>
    <n v="0"/>
    <n v="0"/>
    <n v="0"/>
  </r>
  <r>
    <x v="22"/>
    <x v="8"/>
    <n v="0"/>
    <n v="0"/>
    <n v="0"/>
    <n v="0"/>
    <n v="0"/>
    <n v="0"/>
    <n v="0"/>
  </r>
  <r>
    <x v="22"/>
    <x v="9"/>
    <n v="0"/>
    <n v="0"/>
    <n v="0"/>
    <n v="0"/>
    <n v="0"/>
    <n v="0"/>
    <n v="0"/>
  </r>
  <r>
    <x v="22"/>
    <x v="10"/>
    <n v="0"/>
    <n v="0"/>
    <n v="0"/>
    <n v="0"/>
    <n v="0"/>
    <n v="0"/>
    <n v="0"/>
  </r>
  <r>
    <x v="22"/>
    <x v="11"/>
    <n v="0"/>
    <n v="0"/>
    <n v="0"/>
    <n v="0"/>
    <n v="0"/>
    <n v="0"/>
    <n v="0"/>
  </r>
  <r>
    <x v="23"/>
    <x v="0"/>
    <n v="0"/>
    <n v="0"/>
    <n v="0"/>
    <n v="0"/>
    <n v="0"/>
    <n v="0"/>
    <n v="0"/>
  </r>
  <r>
    <x v="23"/>
    <x v="1"/>
    <n v="0"/>
    <n v="0"/>
    <n v="0"/>
    <n v="0"/>
    <n v="0"/>
    <n v="0"/>
    <n v="0"/>
  </r>
  <r>
    <x v="23"/>
    <x v="2"/>
    <n v="734.16189905366673"/>
    <n v="902.13210217905566"/>
    <n v="1415.4792398206941"/>
    <n v="1454.1690057091264"/>
    <n v="1486.253201811729"/>
    <n v="2086.4163994957025"/>
    <n v="2123.218859731041"/>
  </r>
  <r>
    <x v="23"/>
    <x v="3"/>
    <n v="0"/>
    <n v="0"/>
    <n v="0"/>
    <n v="0"/>
    <n v="0"/>
    <n v="0"/>
    <n v="0"/>
  </r>
  <r>
    <x v="23"/>
    <x v="4"/>
    <n v="0"/>
    <n v="0"/>
    <n v="0"/>
    <n v="0"/>
    <n v="0"/>
    <n v="0"/>
    <n v="0"/>
  </r>
  <r>
    <x v="23"/>
    <x v="5"/>
    <n v="0"/>
    <n v="0"/>
    <n v="0"/>
    <n v="0"/>
    <n v="0"/>
    <n v="0"/>
    <n v="0"/>
  </r>
  <r>
    <x v="23"/>
    <x v="6"/>
    <n v="0"/>
    <n v="0"/>
    <n v="0"/>
    <n v="0"/>
    <n v="0"/>
    <n v="0"/>
    <n v="0"/>
  </r>
  <r>
    <x v="23"/>
    <x v="7"/>
    <n v="0"/>
    <n v="0"/>
    <n v="0"/>
    <n v="0"/>
    <n v="0"/>
    <n v="0"/>
    <n v="0"/>
  </r>
  <r>
    <x v="23"/>
    <x v="8"/>
    <n v="0"/>
    <n v="0"/>
    <n v="0"/>
    <n v="0"/>
    <n v="0"/>
    <n v="0"/>
    <n v="0"/>
  </r>
  <r>
    <x v="23"/>
    <x v="9"/>
    <n v="0"/>
    <n v="0"/>
    <n v="0"/>
    <n v="0"/>
    <n v="0"/>
    <n v="0"/>
    <n v="0"/>
  </r>
  <r>
    <x v="23"/>
    <x v="10"/>
    <n v="0"/>
    <n v="0"/>
    <n v="0"/>
    <n v="0"/>
    <n v="0"/>
    <n v="0"/>
    <n v="0"/>
  </r>
  <r>
    <x v="23"/>
    <x v="11"/>
    <n v="0"/>
    <n v="0"/>
    <n v="0"/>
    <n v="0"/>
    <n v="0"/>
    <n v="0"/>
    <n v="0"/>
  </r>
  <r>
    <x v="24"/>
    <x v="0"/>
    <n v="0"/>
    <n v="0"/>
    <n v="0"/>
    <n v="0"/>
    <n v="0"/>
    <n v="0"/>
    <n v="0"/>
  </r>
  <r>
    <x v="24"/>
    <x v="1"/>
    <n v="0"/>
    <n v="0"/>
    <n v="0"/>
    <n v="0"/>
    <n v="0"/>
    <n v="0"/>
    <n v="0"/>
  </r>
  <r>
    <x v="24"/>
    <x v="2"/>
    <n v="734.16189905366673"/>
    <n v="902.13210217905566"/>
    <n v="1415.4792398206941"/>
    <n v="1454.1690057091264"/>
    <n v="1486.253201811729"/>
    <n v="2086.4163994957025"/>
    <n v="2123.218859731041"/>
  </r>
  <r>
    <x v="24"/>
    <x v="3"/>
    <n v="0"/>
    <n v="0"/>
    <n v="0"/>
    <n v="0"/>
    <n v="0"/>
    <n v="0"/>
    <n v="0"/>
  </r>
  <r>
    <x v="24"/>
    <x v="4"/>
    <n v="0"/>
    <n v="0"/>
    <n v="0"/>
    <n v="0"/>
    <n v="0"/>
    <n v="0"/>
    <n v="0"/>
  </r>
  <r>
    <x v="24"/>
    <x v="5"/>
    <n v="0"/>
    <n v="0"/>
    <n v="0"/>
    <n v="0"/>
    <n v="0"/>
    <n v="0"/>
    <n v="0"/>
  </r>
  <r>
    <x v="24"/>
    <x v="6"/>
    <n v="0"/>
    <n v="0"/>
    <n v="0"/>
    <n v="0"/>
    <n v="0"/>
    <n v="0"/>
    <n v="0"/>
  </r>
  <r>
    <x v="24"/>
    <x v="7"/>
    <n v="0"/>
    <n v="0"/>
    <n v="0"/>
    <n v="0"/>
    <n v="0"/>
    <n v="0"/>
    <n v="0"/>
  </r>
  <r>
    <x v="24"/>
    <x v="8"/>
    <n v="0"/>
    <n v="0"/>
    <n v="0"/>
    <n v="0"/>
    <n v="0"/>
    <n v="0"/>
    <n v="0"/>
  </r>
  <r>
    <x v="24"/>
    <x v="9"/>
    <n v="0"/>
    <n v="0"/>
    <n v="0"/>
    <n v="0"/>
    <n v="0"/>
    <n v="0"/>
    <n v="0"/>
  </r>
  <r>
    <x v="24"/>
    <x v="10"/>
    <n v="0"/>
    <n v="0"/>
    <n v="0"/>
    <n v="0"/>
    <n v="0"/>
    <n v="0"/>
    <n v="0"/>
  </r>
  <r>
    <x v="24"/>
    <x v="11"/>
    <n v="0"/>
    <n v="0"/>
    <n v="0"/>
    <n v="0"/>
    <n v="0"/>
    <n v="0"/>
    <n v="0"/>
  </r>
  <r>
    <x v="25"/>
    <x v="0"/>
    <n v="0"/>
    <n v="0"/>
    <n v="0"/>
    <n v="0"/>
    <n v="0"/>
    <n v="0"/>
    <n v="0"/>
  </r>
  <r>
    <x v="25"/>
    <x v="1"/>
    <n v="0"/>
    <n v="0"/>
    <n v="0"/>
    <n v="0"/>
    <n v="0"/>
    <n v="0"/>
    <n v="0"/>
  </r>
  <r>
    <x v="25"/>
    <x v="2"/>
    <n v="734.16189905366673"/>
    <n v="902.13210217905566"/>
    <n v="1415.4792398206941"/>
    <n v="1454.1690057091264"/>
    <n v="1486.253201811729"/>
    <n v="2086.4163994957025"/>
    <n v="2123.218859731041"/>
  </r>
  <r>
    <x v="25"/>
    <x v="3"/>
    <n v="0"/>
    <n v="0"/>
    <n v="0"/>
    <n v="0"/>
    <n v="0"/>
    <n v="0"/>
    <n v="0"/>
  </r>
  <r>
    <x v="25"/>
    <x v="4"/>
    <n v="0"/>
    <n v="0"/>
    <n v="0"/>
    <n v="0"/>
    <n v="0"/>
    <n v="0"/>
    <n v="0"/>
  </r>
  <r>
    <x v="25"/>
    <x v="5"/>
    <n v="0"/>
    <n v="0"/>
    <n v="0"/>
    <n v="0"/>
    <n v="0"/>
    <n v="0"/>
    <n v="0"/>
  </r>
  <r>
    <x v="25"/>
    <x v="6"/>
    <n v="0"/>
    <n v="0"/>
    <n v="0"/>
    <n v="0"/>
    <n v="0"/>
    <n v="0"/>
    <n v="0"/>
  </r>
  <r>
    <x v="25"/>
    <x v="7"/>
    <n v="0"/>
    <n v="0"/>
    <n v="0"/>
    <n v="0"/>
    <n v="0"/>
    <n v="0"/>
    <n v="0"/>
  </r>
  <r>
    <x v="25"/>
    <x v="8"/>
    <n v="0"/>
    <n v="0"/>
    <n v="0"/>
    <n v="0"/>
    <n v="0"/>
    <n v="0"/>
    <n v="0"/>
  </r>
  <r>
    <x v="25"/>
    <x v="9"/>
    <n v="0"/>
    <n v="0"/>
    <n v="0"/>
    <n v="0"/>
    <n v="0"/>
    <n v="0"/>
    <n v="0"/>
  </r>
  <r>
    <x v="25"/>
    <x v="10"/>
    <n v="0"/>
    <n v="0"/>
    <n v="0"/>
    <n v="0"/>
    <n v="0"/>
    <n v="0"/>
    <n v="0"/>
  </r>
  <r>
    <x v="25"/>
    <x v="11"/>
    <n v="0"/>
    <n v="0"/>
    <n v="0"/>
    <n v="0"/>
    <n v="0"/>
    <n v="0"/>
    <n v="0"/>
  </r>
  <r>
    <x v="26"/>
    <x v="0"/>
    <n v="0"/>
    <n v="0"/>
    <n v="0"/>
    <n v="0"/>
    <n v="0"/>
    <n v="0"/>
    <n v="0"/>
  </r>
  <r>
    <x v="26"/>
    <x v="1"/>
    <n v="0"/>
    <n v="0"/>
    <n v="0"/>
    <n v="0"/>
    <n v="0"/>
    <n v="0"/>
    <n v="0"/>
  </r>
  <r>
    <x v="26"/>
    <x v="2"/>
    <n v="734.16189905366673"/>
    <n v="902.13210217905566"/>
    <n v="1415.4792398206941"/>
    <n v="1454.1690057091264"/>
    <n v="1486.253201811729"/>
    <n v="2086.4163994957025"/>
    <n v="2123.218859731041"/>
  </r>
  <r>
    <x v="26"/>
    <x v="3"/>
    <n v="0"/>
    <n v="0"/>
    <n v="0"/>
    <n v="0"/>
    <n v="0"/>
    <n v="0"/>
    <n v="0"/>
  </r>
  <r>
    <x v="26"/>
    <x v="4"/>
    <n v="0"/>
    <n v="0"/>
    <n v="0"/>
    <n v="0"/>
    <n v="0"/>
    <n v="0"/>
    <n v="0"/>
  </r>
  <r>
    <x v="26"/>
    <x v="5"/>
    <n v="0"/>
    <n v="0"/>
    <n v="0"/>
    <n v="0"/>
    <n v="0"/>
    <n v="0"/>
    <n v="0"/>
  </r>
  <r>
    <x v="26"/>
    <x v="6"/>
    <n v="0"/>
    <n v="0"/>
    <n v="0"/>
    <n v="0"/>
    <n v="0"/>
    <n v="0"/>
    <n v="0"/>
  </r>
  <r>
    <x v="26"/>
    <x v="7"/>
    <n v="0"/>
    <n v="0"/>
    <n v="0"/>
    <n v="0"/>
    <n v="0"/>
    <n v="0"/>
    <n v="0"/>
  </r>
  <r>
    <x v="26"/>
    <x v="8"/>
    <n v="0"/>
    <n v="0"/>
    <n v="0"/>
    <n v="0"/>
    <n v="0"/>
    <n v="0"/>
    <n v="0"/>
  </r>
  <r>
    <x v="26"/>
    <x v="9"/>
    <n v="0"/>
    <n v="0"/>
    <n v="0"/>
    <n v="0"/>
    <n v="0"/>
    <n v="0"/>
    <n v="0"/>
  </r>
  <r>
    <x v="26"/>
    <x v="10"/>
    <n v="0"/>
    <n v="0"/>
    <n v="0"/>
    <n v="0"/>
    <n v="0"/>
    <n v="0"/>
    <n v="0"/>
  </r>
  <r>
    <x v="26"/>
    <x v="11"/>
    <n v="0"/>
    <n v="0"/>
    <n v="0"/>
    <n v="0"/>
    <n v="0"/>
    <n v="0"/>
    <n v="0"/>
  </r>
  <r>
    <x v="27"/>
    <x v="0"/>
    <n v="0"/>
    <n v="0"/>
    <n v="0"/>
    <n v="0"/>
    <n v="0"/>
    <n v="0"/>
    <n v="0"/>
  </r>
  <r>
    <x v="27"/>
    <x v="1"/>
    <n v="0"/>
    <n v="0"/>
    <n v="0"/>
    <n v="0"/>
    <n v="0"/>
    <n v="0"/>
    <n v="0"/>
  </r>
  <r>
    <x v="27"/>
    <x v="2"/>
    <n v="0"/>
    <n v="0"/>
    <n v="0"/>
    <n v="0"/>
    <n v="0"/>
    <n v="0"/>
    <n v="0"/>
  </r>
  <r>
    <x v="27"/>
    <x v="3"/>
    <n v="0"/>
    <n v="0"/>
    <n v="0"/>
    <n v="0"/>
    <n v="0"/>
    <n v="0"/>
    <n v="0"/>
  </r>
  <r>
    <x v="27"/>
    <x v="4"/>
    <n v="700.29472715782038"/>
    <n v="860.516399952283"/>
    <n v="1350.1826359083939"/>
    <n v="1387.0876279565566"/>
    <n v="1417.6917677038136"/>
    <n v="1990.1692053289723"/>
    <n v="2025.273953862591"/>
  </r>
  <r>
    <x v="27"/>
    <x v="5"/>
    <n v="0"/>
    <n v="0"/>
    <n v="0"/>
    <n v="0"/>
    <n v="0"/>
    <n v="0"/>
    <n v="0"/>
  </r>
  <r>
    <x v="27"/>
    <x v="6"/>
    <n v="0"/>
    <n v="0"/>
    <n v="0"/>
    <n v="0"/>
    <n v="0"/>
    <n v="0"/>
    <n v="0"/>
  </r>
  <r>
    <x v="27"/>
    <x v="7"/>
    <n v="0"/>
    <n v="0"/>
    <n v="0"/>
    <n v="0"/>
    <n v="0"/>
    <n v="0"/>
    <n v="0"/>
  </r>
  <r>
    <x v="27"/>
    <x v="8"/>
    <n v="0"/>
    <n v="0"/>
    <n v="0"/>
    <n v="0"/>
    <n v="0"/>
    <n v="0"/>
    <n v="0"/>
  </r>
  <r>
    <x v="27"/>
    <x v="9"/>
    <n v="0"/>
    <n v="0"/>
    <n v="0"/>
    <n v="0"/>
    <n v="0"/>
    <n v="0"/>
    <n v="0"/>
  </r>
  <r>
    <x v="27"/>
    <x v="10"/>
    <n v="0"/>
    <n v="0"/>
    <n v="0"/>
    <n v="0"/>
    <n v="0"/>
    <n v="0"/>
    <n v="0"/>
  </r>
  <r>
    <x v="27"/>
    <x v="11"/>
    <n v="0"/>
    <n v="0"/>
    <n v="0"/>
    <n v="0"/>
    <n v="0"/>
    <n v="0"/>
    <n v="0"/>
  </r>
  <r>
    <x v="28"/>
    <x v="0"/>
    <n v="0"/>
    <n v="0"/>
    <n v="0"/>
    <n v="0"/>
    <n v="0"/>
    <n v="0"/>
    <n v="0"/>
  </r>
  <r>
    <x v="28"/>
    <x v="1"/>
    <n v="0"/>
    <n v="0"/>
    <n v="0"/>
    <n v="0"/>
    <n v="0"/>
    <n v="0"/>
    <n v="0"/>
  </r>
  <r>
    <x v="28"/>
    <x v="2"/>
    <n v="738.20156702753127"/>
    <n v="907.09601295413859"/>
    <n v="1423.2678027523095"/>
    <n v="1462.1704560275393"/>
    <n v="1494.4311928899251"/>
    <n v="2097.8967412569036"/>
    <n v="2134.9017041284642"/>
  </r>
  <r>
    <x v="28"/>
    <x v="3"/>
    <n v="0"/>
    <n v="0"/>
    <n v="0"/>
    <n v="0"/>
    <n v="0"/>
    <n v="0"/>
    <n v="0"/>
  </r>
  <r>
    <x v="28"/>
    <x v="4"/>
    <n v="0"/>
    <n v="0"/>
    <n v="0"/>
    <n v="0"/>
    <n v="0"/>
    <n v="0"/>
    <n v="0"/>
  </r>
  <r>
    <x v="28"/>
    <x v="5"/>
    <n v="0"/>
    <n v="0"/>
    <n v="0"/>
    <n v="0"/>
    <n v="0"/>
    <n v="0"/>
    <n v="0"/>
  </r>
  <r>
    <x v="28"/>
    <x v="6"/>
    <n v="0"/>
    <n v="0"/>
    <n v="0"/>
    <n v="0"/>
    <n v="0"/>
    <n v="0"/>
    <n v="0"/>
  </r>
  <r>
    <x v="28"/>
    <x v="7"/>
    <n v="0"/>
    <n v="0"/>
    <n v="0"/>
    <n v="0"/>
    <n v="0"/>
    <n v="0"/>
    <n v="0"/>
  </r>
  <r>
    <x v="28"/>
    <x v="8"/>
    <n v="0"/>
    <n v="0"/>
    <n v="0"/>
    <n v="0"/>
    <n v="0"/>
    <n v="0"/>
    <n v="0"/>
  </r>
  <r>
    <x v="28"/>
    <x v="9"/>
    <n v="0"/>
    <n v="0"/>
    <n v="0"/>
    <n v="0"/>
    <n v="0"/>
    <n v="0"/>
    <n v="0"/>
  </r>
  <r>
    <x v="28"/>
    <x v="10"/>
    <n v="0"/>
    <n v="0"/>
    <n v="0"/>
    <n v="0"/>
    <n v="0"/>
    <n v="0"/>
    <n v="0"/>
  </r>
  <r>
    <x v="28"/>
    <x v="11"/>
    <n v="0"/>
    <n v="0"/>
    <n v="0"/>
    <n v="0"/>
    <n v="0"/>
    <n v="0"/>
    <n v="0"/>
  </r>
  <r>
    <x v="29"/>
    <x v="0"/>
    <n v="0"/>
    <n v="0"/>
    <n v="0"/>
    <n v="0"/>
    <n v="0"/>
    <n v="0"/>
    <n v="0"/>
  </r>
  <r>
    <x v="29"/>
    <x v="1"/>
    <n v="0"/>
    <n v="0"/>
    <n v="0"/>
    <n v="0"/>
    <n v="0"/>
    <n v="0"/>
    <n v="0"/>
  </r>
  <r>
    <x v="29"/>
    <x v="2"/>
    <n v="0"/>
    <n v="0"/>
    <n v="0"/>
    <n v="0"/>
    <n v="0"/>
    <n v="0"/>
    <n v="0"/>
  </r>
  <r>
    <x v="29"/>
    <x v="3"/>
    <n v="0"/>
    <n v="0"/>
    <n v="0"/>
    <n v="0"/>
    <n v="0"/>
    <n v="0"/>
    <n v="0"/>
  </r>
  <r>
    <x v="29"/>
    <x v="4"/>
    <n v="0"/>
    <n v="0"/>
    <n v="0"/>
    <n v="0"/>
    <n v="0"/>
    <n v="0"/>
    <n v="0"/>
  </r>
  <r>
    <x v="29"/>
    <x v="5"/>
    <n v="0"/>
    <n v="0"/>
    <n v="0"/>
    <n v="0"/>
    <n v="0"/>
    <n v="0"/>
    <n v="0"/>
  </r>
  <r>
    <x v="29"/>
    <x v="6"/>
    <n v="290.58259952496996"/>
    <n v="357.06550789957748"/>
    <n v="560.24922787590606"/>
    <n v="575.56270677118084"/>
    <n v="588.26168926970149"/>
    <n v="825.80736188908554"/>
    <n v="840.37384181385914"/>
  </r>
  <r>
    <x v="29"/>
    <x v="7"/>
    <n v="0"/>
    <n v="0"/>
    <n v="0"/>
    <n v="0"/>
    <n v="0"/>
    <n v="0"/>
    <n v="0"/>
  </r>
  <r>
    <x v="29"/>
    <x v="8"/>
    <n v="0"/>
    <n v="0"/>
    <n v="0"/>
    <n v="0"/>
    <n v="0"/>
    <n v="0"/>
    <n v="0"/>
  </r>
  <r>
    <x v="29"/>
    <x v="9"/>
    <n v="0"/>
    <n v="0"/>
    <n v="0"/>
    <n v="0"/>
    <n v="0"/>
    <n v="0"/>
    <n v="0"/>
  </r>
  <r>
    <x v="29"/>
    <x v="10"/>
    <n v="0"/>
    <n v="0"/>
    <n v="0"/>
    <n v="0"/>
    <n v="0"/>
    <n v="0"/>
    <n v="0"/>
  </r>
  <r>
    <x v="29"/>
    <x v="11"/>
    <n v="0"/>
    <n v="0"/>
    <n v="0"/>
    <n v="0"/>
    <n v="0"/>
    <n v="0"/>
    <n v="0"/>
  </r>
  <r>
    <x v="30"/>
    <x v="0"/>
    <n v="0"/>
    <n v="0"/>
    <n v="0"/>
    <n v="0"/>
    <n v="0"/>
    <n v="0"/>
    <n v="0"/>
  </r>
  <r>
    <x v="30"/>
    <x v="1"/>
    <n v="0"/>
    <n v="0"/>
    <n v="0"/>
    <n v="0"/>
    <n v="0"/>
    <n v="0"/>
    <n v="0"/>
  </r>
  <r>
    <x v="30"/>
    <x v="2"/>
    <n v="0"/>
    <n v="0"/>
    <n v="0"/>
    <n v="0"/>
    <n v="0"/>
    <n v="0"/>
    <n v="0"/>
  </r>
  <r>
    <x v="30"/>
    <x v="3"/>
    <n v="0"/>
    <n v="0"/>
    <n v="0"/>
    <n v="0"/>
    <n v="0"/>
    <n v="0"/>
    <n v="0"/>
  </r>
  <r>
    <x v="30"/>
    <x v="4"/>
    <n v="0"/>
    <n v="0"/>
    <n v="0"/>
    <n v="0"/>
    <n v="0"/>
    <n v="0"/>
    <n v="0"/>
  </r>
  <r>
    <x v="30"/>
    <x v="5"/>
    <n v="0"/>
    <n v="0"/>
    <n v="0"/>
    <n v="0"/>
    <n v="0"/>
    <n v="0"/>
    <n v="0"/>
  </r>
  <r>
    <x v="30"/>
    <x v="6"/>
    <n v="0"/>
    <n v="0"/>
    <n v="0"/>
    <n v="0"/>
    <n v="0"/>
    <n v="0"/>
    <n v="0"/>
  </r>
  <r>
    <x v="30"/>
    <x v="7"/>
    <n v="0"/>
    <n v="0"/>
    <n v="0"/>
    <n v="0"/>
    <n v="0"/>
    <n v="0"/>
    <n v="0"/>
  </r>
  <r>
    <x v="30"/>
    <x v="8"/>
    <n v="0"/>
    <n v="0"/>
    <n v="0"/>
    <n v="0"/>
    <n v="0"/>
    <n v="0"/>
    <n v="0"/>
  </r>
  <r>
    <x v="30"/>
    <x v="9"/>
    <n v="0"/>
    <n v="0"/>
    <n v="0"/>
    <n v="0"/>
    <n v="0"/>
    <n v="0"/>
    <n v="0"/>
  </r>
  <r>
    <x v="30"/>
    <x v="10"/>
    <n v="0"/>
    <n v="0"/>
    <n v="0"/>
    <n v="0"/>
    <n v="0"/>
    <n v="0"/>
    <n v="0"/>
  </r>
  <r>
    <x v="30"/>
    <x v="11"/>
    <n v="0"/>
    <n v="0"/>
    <n v="0"/>
    <n v="0"/>
    <n v="0"/>
    <n v="0"/>
    <n v="0"/>
  </r>
  <r>
    <x v="31"/>
    <x v="0"/>
    <n v="0"/>
    <n v="0"/>
    <n v="0"/>
    <n v="0"/>
    <n v="0"/>
    <n v="0"/>
    <n v="0"/>
  </r>
  <r>
    <x v="31"/>
    <x v="1"/>
    <n v="0"/>
    <n v="0"/>
    <n v="0"/>
    <n v="0"/>
    <n v="0"/>
    <n v="0"/>
    <n v="0"/>
  </r>
  <r>
    <x v="31"/>
    <x v="2"/>
    <n v="0"/>
    <n v="0"/>
    <n v="0"/>
    <n v="0"/>
    <n v="0"/>
    <n v="0"/>
    <n v="0"/>
  </r>
  <r>
    <x v="31"/>
    <x v="3"/>
    <n v="714.34665229740926"/>
    <n v="877.78328996956714"/>
    <n v="1377.2750365631284"/>
    <n v="1414.9205542291872"/>
    <n v="1446.1387883912848"/>
    <n v="2030.1034038940511"/>
    <n v="2065.9125548446927"/>
  </r>
  <r>
    <x v="31"/>
    <x v="4"/>
    <n v="0"/>
    <n v="0"/>
    <n v="0"/>
    <n v="0"/>
    <n v="0"/>
    <n v="0"/>
    <n v="0"/>
  </r>
  <r>
    <x v="31"/>
    <x v="5"/>
    <n v="0"/>
    <n v="0"/>
    <n v="0"/>
    <n v="0"/>
    <n v="0"/>
    <n v="0"/>
    <n v="0"/>
  </r>
  <r>
    <x v="31"/>
    <x v="6"/>
    <n v="0"/>
    <n v="0"/>
    <n v="0"/>
    <n v="0"/>
    <n v="0"/>
    <n v="0"/>
    <n v="0"/>
  </r>
  <r>
    <x v="31"/>
    <x v="7"/>
    <n v="0"/>
    <n v="0"/>
    <n v="0"/>
    <n v="0"/>
    <n v="0"/>
    <n v="0"/>
    <n v="0"/>
  </r>
  <r>
    <x v="31"/>
    <x v="8"/>
    <n v="0"/>
    <n v="0"/>
    <n v="0"/>
    <n v="0"/>
    <n v="0"/>
    <n v="0"/>
    <n v="0"/>
  </r>
  <r>
    <x v="31"/>
    <x v="9"/>
    <n v="0"/>
    <n v="0"/>
    <n v="0"/>
    <n v="0"/>
    <n v="0"/>
    <n v="0"/>
    <n v="0"/>
  </r>
  <r>
    <x v="31"/>
    <x v="10"/>
    <n v="0"/>
    <n v="0"/>
    <n v="0"/>
    <n v="0"/>
    <n v="0"/>
    <n v="0"/>
    <n v="0"/>
  </r>
  <r>
    <x v="31"/>
    <x v="11"/>
    <n v="0"/>
    <n v="0"/>
    <n v="0"/>
    <n v="0"/>
    <n v="0"/>
    <n v="0"/>
    <n v="0"/>
  </r>
  <r>
    <x v="32"/>
    <x v="0"/>
    <n v="0"/>
    <n v="0"/>
    <n v="0"/>
    <n v="0"/>
    <n v="0"/>
    <n v="0"/>
    <n v="0"/>
  </r>
  <r>
    <x v="32"/>
    <x v="1"/>
    <n v="0"/>
    <n v="0"/>
    <n v="0"/>
    <n v="0"/>
    <n v="0"/>
    <n v="0"/>
    <n v="0"/>
  </r>
  <r>
    <x v="32"/>
    <x v="2"/>
    <n v="738.20156702753127"/>
    <n v="907.09601295413859"/>
    <n v="1423.2678027523095"/>
    <n v="1462.1704560275393"/>
    <n v="1494.4311928899251"/>
    <n v="2097.8967412569036"/>
    <n v="2134.9017041284642"/>
  </r>
  <r>
    <x v="32"/>
    <x v="3"/>
    <n v="0"/>
    <n v="0"/>
    <n v="0"/>
    <n v="0"/>
    <n v="0"/>
    <n v="0"/>
    <n v="0"/>
  </r>
  <r>
    <x v="32"/>
    <x v="4"/>
    <n v="0"/>
    <n v="0"/>
    <n v="0"/>
    <n v="0"/>
    <n v="0"/>
    <n v="0"/>
    <n v="0"/>
  </r>
  <r>
    <x v="32"/>
    <x v="5"/>
    <n v="0"/>
    <n v="0"/>
    <n v="0"/>
    <n v="0"/>
    <n v="0"/>
    <n v="0"/>
    <n v="0"/>
  </r>
  <r>
    <x v="32"/>
    <x v="6"/>
    <n v="0"/>
    <n v="0"/>
    <n v="0"/>
    <n v="0"/>
    <n v="0"/>
    <n v="0"/>
    <n v="0"/>
  </r>
  <r>
    <x v="32"/>
    <x v="7"/>
    <n v="0"/>
    <n v="0"/>
    <n v="0"/>
    <n v="0"/>
    <n v="0"/>
    <n v="0"/>
    <n v="0"/>
  </r>
  <r>
    <x v="32"/>
    <x v="8"/>
    <n v="0"/>
    <n v="0"/>
    <n v="0"/>
    <n v="0"/>
    <n v="0"/>
    <n v="0"/>
    <n v="0"/>
  </r>
  <r>
    <x v="32"/>
    <x v="9"/>
    <n v="0"/>
    <n v="0"/>
    <n v="0"/>
    <n v="0"/>
    <n v="0"/>
    <n v="0"/>
    <n v="0"/>
  </r>
  <r>
    <x v="32"/>
    <x v="10"/>
    <n v="0"/>
    <n v="0"/>
    <n v="0"/>
    <n v="0"/>
    <n v="0"/>
    <n v="0"/>
    <n v="0"/>
  </r>
  <r>
    <x v="32"/>
    <x v="11"/>
    <n v="0"/>
    <n v="0"/>
    <n v="0"/>
    <n v="0"/>
    <n v="0"/>
    <n v="0"/>
    <n v="0"/>
  </r>
  <r>
    <x v="33"/>
    <x v="0"/>
    <n v="0"/>
    <n v="0"/>
    <n v="0"/>
    <n v="0"/>
    <n v="0"/>
    <n v="0"/>
    <n v="0"/>
  </r>
  <r>
    <x v="33"/>
    <x v="1"/>
    <n v="0"/>
    <n v="0"/>
    <n v="0"/>
    <n v="0"/>
    <n v="0"/>
    <n v="0"/>
    <n v="0"/>
  </r>
  <r>
    <x v="33"/>
    <x v="2"/>
    <n v="0"/>
    <n v="0"/>
    <n v="0"/>
    <n v="0"/>
    <n v="0"/>
    <n v="0"/>
    <n v="0"/>
  </r>
  <r>
    <x v="33"/>
    <x v="3"/>
    <n v="705.52183386557795"/>
    <n v="866.93942567544025"/>
    <n v="1360.2606051392893"/>
    <n v="1397.4410616797632"/>
    <n v="1428.2736353962537"/>
    <n v="2005.024131975312"/>
    <n v="2040.3909077089338"/>
  </r>
  <r>
    <x v="33"/>
    <x v="4"/>
    <n v="0"/>
    <n v="0"/>
    <n v="0"/>
    <n v="0"/>
    <n v="0"/>
    <n v="0"/>
    <n v="0"/>
  </r>
  <r>
    <x v="33"/>
    <x v="5"/>
    <n v="0"/>
    <n v="0"/>
    <n v="0"/>
    <n v="0"/>
    <n v="0"/>
    <n v="0"/>
    <n v="0"/>
  </r>
  <r>
    <x v="33"/>
    <x v="6"/>
    <n v="0"/>
    <n v="0"/>
    <n v="0"/>
    <n v="0"/>
    <n v="0"/>
    <n v="0"/>
    <n v="0"/>
  </r>
  <r>
    <x v="33"/>
    <x v="7"/>
    <n v="0"/>
    <n v="0"/>
    <n v="0"/>
    <n v="0"/>
    <n v="0"/>
    <n v="0"/>
    <n v="0"/>
  </r>
  <r>
    <x v="33"/>
    <x v="8"/>
    <n v="0"/>
    <n v="0"/>
    <n v="0"/>
    <n v="0"/>
    <n v="0"/>
    <n v="0"/>
    <n v="0"/>
  </r>
  <r>
    <x v="33"/>
    <x v="9"/>
    <n v="0"/>
    <n v="0"/>
    <n v="0"/>
    <n v="0"/>
    <n v="0"/>
    <n v="0"/>
    <n v="0"/>
  </r>
  <r>
    <x v="33"/>
    <x v="10"/>
    <n v="0"/>
    <n v="0"/>
    <n v="0"/>
    <n v="0"/>
    <n v="0"/>
    <n v="0"/>
    <n v="0"/>
  </r>
  <r>
    <x v="33"/>
    <x v="11"/>
    <n v="0"/>
    <n v="0"/>
    <n v="0"/>
    <n v="0"/>
    <n v="0"/>
    <n v="0"/>
    <n v="0"/>
  </r>
  <r>
    <x v="34"/>
    <x v="0"/>
    <n v="0"/>
    <n v="0"/>
    <n v="0"/>
    <n v="0"/>
    <n v="0"/>
    <n v="0"/>
    <n v="0"/>
  </r>
  <r>
    <x v="34"/>
    <x v="1"/>
    <n v="0"/>
    <n v="0"/>
    <n v="0"/>
    <n v="0"/>
    <n v="0"/>
    <n v="0"/>
    <n v="0"/>
  </r>
  <r>
    <x v="34"/>
    <x v="2"/>
    <n v="717.35180036825182"/>
    <n v="881.475991198006"/>
    <n v="1383.0690238462437"/>
    <n v="1420.8729104980412"/>
    <n v="1452.222475038556"/>
    <n v="2038.643741149363"/>
    <n v="2074.6035357693654"/>
  </r>
  <r>
    <x v="34"/>
    <x v="3"/>
    <n v="0"/>
    <n v="0"/>
    <n v="0"/>
    <n v="0"/>
    <n v="0"/>
    <n v="0"/>
    <n v="0"/>
  </r>
  <r>
    <x v="34"/>
    <x v="4"/>
    <n v="0"/>
    <n v="0"/>
    <n v="0"/>
    <n v="0"/>
    <n v="0"/>
    <n v="0"/>
    <n v="0"/>
  </r>
  <r>
    <x v="34"/>
    <x v="5"/>
    <n v="0"/>
    <n v="0"/>
    <n v="0"/>
    <n v="0"/>
    <n v="0"/>
    <n v="0"/>
    <n v="0"/>
  </r>
  <r>
    <x v="34"/>
    <x v="6"/>
    <n v="0"/>
    <n v="0"/>
    <n v="0"/>
    <n v="0"/>
    <n v="0"/>
    <n v="0"/>
    <n v="0"/>
  </r>
  <r>
    <x v="34"/>
    <x v="7"/>
    <n v="0"/>
    <n v="0"/>
    <n v="0"/>
    <n v="0"/>
    <n v="0"/>
    <n v="0"/>
    <n v="0"/>
  </r>
  <r>
    <x v="34"/>
    <x v="8"/>
    <n v="0"/>
    <n v="0"/>
    <n v="0"/>
    <n v="0"/>
    <n v="0"/>
    <n v="0"/>
    <n v="0"/>
  </r>
  <r>
    <x v="34"/>
    <x v="9"/>
    <n v="0"/>
    <n v="0"/>
    <n v="0"/>
    <n v="0"/>
    <n v="0"/>
    <n v="0"/>
    <n v="0"/>
  </r>
  <r>
    <x v="34"/>
    <x v="10"/>
    <n v="0"/>
    <n v="0"/>
    <n v="0"/>
    <n v="0"/>
    <n v="0"/>
    <n v="0"/>
    <n v="0"/>
  </r>
  <r>
    <x v="34"/>
    <x v="11"/>
    <n v="0"/>
    <n v="0"/>
    <n v="0"/>
    <n v="0"/>
    <n v="0"/>
    <n v="0"/>
    <n v="0"/>
  </r>
  <r>
    <x v="35"/>
    <x v="0"/>
    <n v="0"/>
    <n v="0"/>
    <n v="0"/>
    <n v="0"/>
    <n v="0"/>
    <n v="0"/>
    <n v="0"/>
  </r>
  <r>
    <x v="35"/>
    <x v="1"/>
    <n v="0"/>
    <n v="0"/>
    <n v="0"/>
    <n v="0"/>
    <n v="0"/>
    <n v="0"/>
    <n v="0"/>
  </r>
  <r>
    <x v="35"/>
    <x v="2"/>
    <n v="0"/>
    <n v="0"/>
    <n v="0"/>
    <n v="0"/>
    <n v="0"/>
    <n v="0"/>
    <n v="0"/>
  </r>
  <r>
    <x v="35"/>
    <x v="3"/>
    <n v="0"/>
    <n v="0"/>
    <n v="0"/>
    <n v="0"/>
    <n v="0"/>
    <n v="0"/>
    <n v="0"/>
  </r>
  <r>
    <x v="35"/>
    <x v="4"/>
    <n v="0"/>
    <n v="0"/>
    <n v="0"/>
    <n v="0"/>
    <n v="0"/>
    <n v="0"/>
    <n v="0"/>
  </r>
  <r>
    <x v="35"/>
    <x v="5"/>
    <n v="0"/>
    <n v="0"/>
    <n v="0"/>
    <n v="0"/>
    <n v="0"/>
    <n v="0"/>
    <n v="0"/>
  </r>
  <r>
    <x v="35"/>
    <x v="6"/>
    <n v="0"/>
    <n v="0"/>
    <n v="0"/>
    <n v="0"/>
    <n v="0"/>
    <n v="0"/>
    <n v="0"/>
  </r>
  <r>
    <x v="35"/>
    <x v="7"/>
    <n v="0"/>
    <n v="0"/>
    <n v="0"/>
    <n v="0"/>
    <n v="0"/>
    <n v="0"/>
    <n v="0"/>
  </r>
  <r>
    <x v="35"/>
    <x v="8"/>
    <n v="0"/>
    <n v="0"/>
    <n v="0"/>
    <n v="0"/>
    <n v="0"/>
    <n v="0"/>
    <n v="0"/>
  </r>
  <r>
    <x v="35"/>
    <x v="9"/>
    <n v="0"/>
    <n v="0"/>
    <n v="0"/>
    <n v="0"/>
    <n v="0"/>
    <n v="0"/>
    <n v="0"/>
  </r>
  <r>
    <x v="35"/>
    <x v="10"/>
    <n v="0"/>
    <n v="0"/>
    <n v="0"/>
    <n v="0"/>
    <n v="0"/>
    <n v="0"/>
    <n v="0"/>
  </r>
  <r>
    <x v="35"/>
    <x v="11"/>
    <n v="0"/>
    <n v="0"/>
    <n v="0"/>
    <n v="0"/>
    <n v="0"/>
    <n v="0"/>
    <n v="0"/>
  </r>
  <r>
    <x v="36"/>
    <x v="0"/>
    <n v="0"/>
    <n v="0"/>
    <n v="0"/>
    <n v="0"/>
    <n v="0"/>
    <n v="0"/>
    <n v="0"/>
  </r>
  <r>
    <x v="36"/>
    <x v="1"/>
    <n v="0"/>
    <n v="0"/>
    <n v="0"/>
    <n v="0"/>
    <n v="0"/>
    <n v="0"/>
    <n v="0"/>
  </r>
  <r>
    <x v="36"/>
    <x v="2"/>
    <n v="734.16189905366673"/>
    <n v="902.13210217905566"/>
    <n v="1415.4792398206941"/>
    <n v="1454.1690057091264"/>
    <n v="1486.253201811729"/>
    <n v="2086.4163994957025"/>
    <n v="2123.218859731041"/>
  </r>
  <r>
    <x v="36"/>
    <x v="3"/>
    <n v="0"/>
    <n v="0"/>
    <n v="0"/>
    <n v="0"/>
    <n v="0"/>
    <n v="0"/>
    <n v="0"/>
  </r>
  <r>
    <x v="36"/>
    <x v="4"/>
    <n v="0"/>
    <n v="0"/>
    <n v="0"/>
    <n v="0"/>
    <n v="0"/>
    <n v="0"/>
    <n v="0"/>
  </r>
  <r>
    <x v="36"/>
    <x v="5"/>
    <n v="0"/>
    <n v="0"/>
    <n v="0"/>
    <n v="0"/>
    <n v="0"/>
    <n v="0"/>
    <n v="0"/>
  </r>
  <r>
    <x v="36"/>
    <x v="6"/>
    <n v="0"/>
    <n v="0"/>
    <n v="0"/>
    <n v="0"/>
    <n v="0"/>
    <n v="0"/>
    <n v="0"/>
  </r>
  <r>
    <x v="36"/>
    <x v="7"/>
    <n v="0"/>
    <n v="0"/>
    <n v="0"/>
    <n v="0"/>
    <n v="0"/>
    <n v="0"/>
    <n v="0"/>
  </r>
  <r>
    <x v="36"/>
    <x v="8"/>
    <n v="0"/>
    <n v="0"/>
    <n v="0"/>
    <n v="0"/>
    <n v="0"/>
    <n v="0"/>
    <n v="0"/>
  </r>
  <r>
    <x v="36"/>
    <x v="9"/>
    <n v="0"/>
    <n v="0"/>
    <n v="0"/>
    <n v="0"/>
    <n v="0"/>
    <n v="0"/>
    <n v="0"/>
  </r>
  <r>
    <x v="36"/>
    <x v="10"/>
    <n v="0"/>
    <n v="0"/>
    <n v="0"/>
    <n v="0"/>
    <n v="0"/>
    <n v="0"/>
    <n v="0"/>
  </r>
  <r>
    <x v="36"/>
    <x v="11"/>
    <n v="0"/>
    <n v="0"/>
    <n v="0"/>
    <n v="0"/>
    <n v="0"/>
    <n v="0"/>
    <n v="0"/>
  </r>
  <r>
    <x v="37"/>
    <x v="0"/>
    <n v="0"/>
    <n v="0"/>
    <n v="0"/>
    <n v="0"/>
    <n v="0"/>
    <n v="0"/>
    <n v="0"/>
  </r>
  <r>
    <x v="37"/>
    <x v="1"/>
    <n v="0"/>
    <n v="0"/>
    <n v="0"/>
    <n v="0"/>
    <n v="0"/>
    <n v="0"/>
    <n v="0"/>
  </r>
  <r>
    <x v="37"/>
    <x v="2"/>
    <n v="0"/>
    <n v="0"/>
    <n v="0"/>
    <n v="0"/>
    <n v="0"/>
    <n v="0"/>
    <n v="0"/>
  </r>
  <r>
    <x v="37"/>
    <x v="3"/>
    <n v="0"/>
    <n v="0"/>
    <n v="0"/>
    <n v="0"/>
    <n v="0"/>
    <n v="0"/>
    <n v="0"/>
  </r>
  <r>
    <x v="37"/>
    <x v="4"/>
    <n v="0"/>
    <n v="0"/>
    <n v="0"/>
    <n v="0"/>
    <n v="0"/>
    <n v="0"/>
    <n v="0"/>
  </r>
  <r>
    <x v="37"/>
    <x v="5"/>
    <n v="0"/>
    <n v="0"/>
    <n v="0"/>
    <n v="0"/>
    <n v="0"/>
    <n v="0"/>
    <n v="0"/>
  </r>
  <r>
    <x v="37"/>
    <x v="6"/>
    <n v="0"/>
    <n v="0"/>
    <n v="0"/>
    <n v="0"/>
    <n v="0"/>
    <n v="0"/>
    <n v="0"/>
  </r>
  <r>
    <x v="37"/>
    <x v="7"/>
    <n v="636.6911167157981"/>
    <n v="782.36080665848715"/>
    <n v="1227.5535669327728"/>
    <n v="1261.1066977622686"/>
    <n v="1288.9312452794115"/>
    <n v="1809.4139576589071"/>
    <n v="1841.330350399159"/>
  </r>
  <r>
    <x v="37"/>
    <x v="8"/>
    <n v="0"/>
    <n v="0"/>
    <n v="0"/>
    <n v="0"/>
    <n v="0"/>
    <n v="0"/>
    <n v="0"/>
  </r>
  <r>
    <x v="37"/>
    <x v="9"/>
    <n v="0"/>
    <n v="0"/>
    <n v="0"/>
    <n v="0"/>
    <n v="0"/>
    <n v="0"/>
    <n v="0"/>
  </r>
  <r>
    <x v="37"/>
    <x v="10"/>
    <n v="0"/>
    <n v="0"/>
    <n v="0"/>
    <n v="0"/>
    <n v="0"/>
    <n v="0"/>
    <n v="0"/>
  </r>
  <r>
    <x v="37"/>
    <x v="11"/>
    <n v="0"/>
    <n v="0"/>
    <n v="0"/>
    <n v="0"/>
    <n v="0"/>
    <n v="0"/>
    <n v="0"/>
  </r>
  <r>
    <x v="38"/>
    <x v="0"/>
    <n v="0"/>
    <n v="0"/>
    <n v="0"/>
    <n v="0"/>
    <n v="0"/>
    <n v="0"/>
    <n v="0"/>
  </r>
  <r>
    <x v="38"/>
    <x v="1"/>
    <n v="0"/>
    <n v="0"/>
    <n v="0"/>
    <n v="0"/>
    <n v="0"/>
    <n v="0"/>
    <n v="0"/>
  </r>
  <r>
    <x v="38"/>
    <x v="2"/>
    <n v="0"/>
    <n v="0"/>
    <n v="0"/>
    <n v="0"/>
    <n v="0"/>
    <n v="0"/>
    <n v="0"/>
  </r>
  <r>
    <x v="38"/>
    <x v="3"/>
    <n v="0"/>
    <n v="0"/>
    <n v="0"/>
    <n v="0"/>
    <n v="0"/>
    <n v="0"/>
    <n v="0"/>
  </r>
  <r>
    <x v="38"/>
    <x v="4"/>
    <n v="700.29472715782038"/>
    <n v="860.516399952283"/>
    <n v="1350.1826359083939"/>
    <n v="1387.0876279565566"/>
    <n v="1417.6917677038136"/>
    <n v="1990.1692053289723"/>
    <n v="2025.273953862591"/>
  </r>
  <r>
    <x v="38"/>
    <x v="5"/>
    <n v="0"/>
    <n v="0"/>
    <n v="0"/>
    <n v="0"/>
    <n v="0"/>
    <n v="0"/>
    <n v="0"/>
  </r>
  <r>
    <x v="38"/>
    <x v="6"/>
    <n v="0"/>
    <n v="0"/>
    <n v="0"/>
    <n v="0"/>
    <n v="0"/>
    <n v="0"/>
    <n v="0"/>
  </r>
  <r>
    <x v="38"/>
    <x v="7"/>
    <n v="0"/>
    <n v="0"/>
    <n v="0"/>
    <n v="0"/>
    <n v="0"/>
    <n v="0"/>
    <n v="0"/>
  </r>
  <r>
    <x v="38"/>
    <x v="8"/>
    <n v="0"/>
    <n v="0"/>
    <n v="0"/>
    <n v="0"/>
    <n v="0"/>
    <n v="0"/>
    <n v="0"/>
  </r>
  <r>
    <x v="38"/>
    <x v="9"/>
    <n v="0"/>
    <n v="0"/>
    <n v="0"/>
    <n v="0"/>
    <n v="0"/>
    <n v="0"/>
    <n v="0"/>
  </r>
  <r>
    <x v="38"/>
    <x v="10"/>
    <n v="0"/>
    <n v="0"/>
    <n v="0"/>
    <n v="0"/>
    <n v="0"/>
    <n v="0"/>
    <n v="0"/>
  </r>
  <r>
    <x v="38"/>
    <x v="11"/>
    <n v="0"/>
    <n v="0"/>
    <n v="0"/>
    <n v="0"/>
    <n v="0"/>
    <n v="0"/>
    <n v="0"/>
  </r>
  <r>
    <x v="39"/>
    <x v="0"/>
    <n v="0"/>
    <n v="0"/>
    <n v="0"/>
    <n v="0"/>
    <n v="0"/>
    <n v="0"/>
    <n v="0"/>
  </r>
  <r>
    <x v="39"/>
    <x v="1"/>
    <n v="0"/>
    <n v="0"/>
    <n v="0"/>
    <n v="0"/>
    <n v="0"/>
    <n v="0"/>
    <n v="0"/>
  </r>
  <r>
    <x v="39"/>
    <x v="2"/>
    <n v="734.16189905366673"/>
    <n v="902.13210217905566"/>
    <n v="1415.4792398206941"/>
    <n v="1454.1690057091264"/>
    <n v="1486.253201811729"/>
    <n v="2086.4163994957025"/>
    <n v="2123.218859731041"/>
  </r>
  <r>
    <x v="39"/>
    <x v="3"/>
    <n v="0"/>
    <n v="0"/>
    <n v="0"/>
    <n v="0"/>
    <n v="0"/>
    <n v="0"/>
    <n v="0"/>
  </r>
  <r>
    <x v="39"/>
    <x v="4"/>
    <n v="0"/>
    <n v="0"/>
    <n v="0"/>
    <n v="0"/>
    <n v="0"/>
    <n v="0"/>
    <n v="0"/>
  </r>
  <r>
    <x v="39"/>
    <x v="5"/>
    <n v="0"/>
    <n v="0"/>
    <n v="0"/>
    <n v="0"/>
    <n v="0"/>
    <n v="0"/>
    <n v="0"/>
  </r>
  <r>
    <x v="39"/>
    <x v="6"/>
    <n v="0"/>
    <n v="0"/>
    <n v="0"/>
    <n v="0"/>
    <n v="0"/>
    <n v="0"/>
    <n v="0"/>
  </r>
  <r>
    <x v="39"/>
    <x v="7"/>
    <n v="0"/>
    <n v="0"/>
    <n v="0"/>
    <n v="0"/>
    <n v="0"/>
    <n v="0"/>
    <n v="0"/>
  </r>
  <r>
    <x v="39"/>
    <x v="8"/>
    <n v="0"/>
    <n v="0"/>
    <n v="0"/>
    <n v="0"/>
    <n v="0"/>
    <n v="0"/>
    <n v="0"/>
  </r>
  <r>
    <x v="39"/>
    <x v="9"/>
    <n v="0"/>
    <n v="0"/>
    <n v="0"/>
    <n v="0"/>
    <n v="0"/>
    <n v="0"/>
    <n v="0"/>
  </r>
  <r>
    <x v="39"/>
    <x v="10"/>
    <n v="0"/>
    <n v="0"/>
    <n v="0"/>
    <n v="0"/>
    <n v="0"/>
    <n v="0"/>
    <n v="0"/>
  </r>
  <r>
    <x v="39"/>
    <x v="11"/>
    <n v="0"/>
    <n v="0"/>
    <n v="0"/>
    <n v="0"/>
    <n v="0"/>
    <n v="0"/>
    <n v="0"/>
  </r>
  <r>
    <x v="40"/>
    <x v="0"/>
    <n v="0"/>
    <n v="0"/>
    <n v="0"/>
    <n v="0"/>
    <n v="0"/>
    <n v="0"/>
    <n v="0"/>
  </r>
  <r>
    <x v="40"/>
    <x v="1"/>
    <n v="0"/>
    <n v="0"/>
    <n v="0"/>
    <n v="0"/>
    <n v="0"/>
    <n v="0"/>
    <n v="0"/>
  </r>
  <r>
    <x v="40"/>
    <x v="2"/>
    <n v="0"/>
    <n v="0"/>
    <n v="0"/>
    <n v="0"/>
    <n v="0"/>
    <n v="0"/>
    <n v="0"/>
  </r>
  <r>
    <x v="40"/>
    <x v="3"/>
    <n v="0"/>
    <n v="0"/>
    <n v="0"/>
    <n v="0"/>
    <n v="0"/>
    <n v="0"/>
    <n v="0"/>
  </r>
  <r>
    <x v="40"/>
    <x v="4"/>
    <n v="0"/>
    <n v="0"/>
    <n v="0"/>
    <n v="0"/>
    <n v="0"/>
    <n v="0"/>
    <n v="0"/>
  </r>
  <r>
    <x v="40"/>
    <x v="5"/>
    <n v="0"/>
    <n v="0"/>
    <n v="0"/>
    <n v="0"/>
    <n v="0"/>
    <n v="0"/>
    <n v="0"/>
  </r>
  <r>
    <x v="40"/>
    <x v="6"/>
    <n v="0"/>
    <n v="0"/>
    <n v="0"/>
    <n v="0"/>
    <n v="0"/>
    <n v="0"/>
    <n v="0"/>
  </r>
  <r>
    <x v="40"/>
    <x v="7"/>
    <n v="636.6911167157981"/>
    <n v="782.36080665848715"/>
    <n v="1227.5535669327728"/>
    <n v="1261.1066977622686"/>
    <n v="1288.9312452794115"/>
    <n v="1809.4139576589071"/>
    <n v="1841.330350399159"/>
  </r>
  <r>
    <x v="40"/>
    <x v="8"/>
    <n v="0"/>
    <n v="0"/>
    <n v="0"/>
    <n v="0"/>
    <n v="0"/>
    <n v="0"/>
    <n v="0"/>
  </r>
  <r>
    <x v="40"/>
    <x v="9"/>
    <n v="0"/>
    <n v="0"/>
    <n v="0"/>
    <n v="0"/>
    <n v="0"/>
    <n v="0"/>
    <n v="0"/>
  </r>
  <r>
    <x v="40"/>
    <x v="10"/>
    <n v="0"/>
    <n v="0"/>
    <n v="0"/>
    <n v="0"/>
    <n v="0"/>
    <n v="0"/>
    <n v="0"/>
  </r>
  <r>
    <x v="40"/>
    <x v="11"/>
    <n v="0"/>
    <n v="0"/>
    <n v="0"/>
    <n v="0"/>
    <n v="0"/>
    <n v="0"/>
    <n v="0"/>
  </r>
  <r>
    <x v="41"/>
    <x v="0"/>
    <n v="0"/>
    <n v="0"/>
    <n v="0"/>
    <n v="0"/>
    <n v="0"/>
    <n v="0"/>
    <n v="0"/>
  </r>
  <r>
    <x v="41"/>
    <x v="1"/>
    <n v="0"/>
    <n v="0"/>
    <n v="0"/>
    <n v="0"/>
    <n v="0"/>
    <n v="0"/>
    <n v="0"/>
  </r>
  <r>
    <x v="41"/>
    <x v="2"/>
    <n v="738.20156702753127"/>
    <n v="907.09601295413859"/>
    <n v="1423.2678027523095"/>
    <n v="1462.1704560275393"/>
    <n v="1494.4311928899251"/>
    <n v="2097.8967412569036"/>
    <n v="2134.9017041284642"/>
  </r>
  <r>
    <x v="41"/>
    <x v="3"/>
    <n v="0"/>
    <n v="0"/>
    <n v="0"/>
    <n v="0"/>
    <n v="0"/>
    <n v="0"/>
    <n v="0"/>
  </r>
  <r>
    <x v="41"/>
    <x v="4"/>
    <n v="0"/>
    <n v="0"/>
    <n v="0"/>
    <n v="0"/>
    <n v="0"/>
    <n v="0"/>
    <n v="0"/>
  </r>
  <r>
    <x v="41"/>
    <x v="5"/>
    <n v="0"/>
    <n v="0"/>
    <n v="0"/>
    <n v="0"/>
    <n v="0"/>
    <n v="0"/>
    <n v="0"/>
  </r>
  <r>
    <x v="41"/>
    <x v="6"/>
    <n v="0"/>
    <n v="0"/>
    <n v="0"/>
    <n v="0"/>
    <n v="0"/>
    <n v="0"/>
    <n v="0"/>
  </r>
  <r>
    <x v="41"/>
    <x v="7"/>
    <n v="0"/>
    <n v="0"/>
    <n v="0"/>
    <n v="0"/>
    <n v="0"/>
    <n v="0"/>
    <n v="0"/>
  </r>
  <r>
    <x v="41"/>
    <x v="8"/>
    <n v="0"/>
    <n v="0"/>
    <n v="0"/>
    <n v="0"/>
    <n v="0"/>
    <n v="0"/>
    <n v="0"/>
  </r>
  <r>
    <x v="41"/>
    <x v="9"/>
    <n v="0"/>
    <n v="0"/>
    <n v="0"/>
    <n v="0"/>
    <n v="0"/>
    <n v="0"/>
    <n v="0"/>
  </r>
  <r>
    <x v="41"/>
    <x v="10"/>
    <n v="0"/>
    <n v="0"/>
    <n v="0"/>
    <n v="0"/>
    <n v="0"/>
    <n v="0"/>
    <n v="0"/>
  </r>
  <r>
    <x v="41"/>
    <x v="11"/>
    <n v="0"/>
    <n v="0"/>
    <n v="0"/>
    <n v="0"/>
    <n v="0"/>
    <n v="0"/>
    <n v="0"/>
  </r>
  <r>
    <x v="42"/>
    <x v="0"/>
    <n v="0"/>
    <n v="0"/>
    <n v="0"/>
    <n v="0"/>
    <n v="0"/>
    <n v="0"/>
    <n v="0"/>
  </r>
  <r>
    <x v="42"/>
    <x v="1"/>
    <n v="0"/>
    <n v="0"/>
    <n v="0"/>
    <n v="0"/>
    <n v="0"/>
    <n v="0"/>
    <n v="0"/>
  </r>
  <r>
    <x v="42"/>
    <x v="2"/>
    <n v="738.20156702753127"/>
    <n v="907.09601295413859"/>
    <n v="1423.2678027523095"/>
    <n v="1462.1704560275393"/>
    <n v="1494.4311928899251"/>
    <n v="2097.8967412569036"/>
    <n v="2134.9017041284642"/>
  </r>
  <r>
    <x v="42"/>
    <x v="3"/>
    <n v="0"/>
    <n v="0"/>
    <n v="0"/>
    <n v="0"/>
    <n v="0"/>
    <n v="0"/>
    <n v="0"/>
  </r>
  <r>
    <x v="42"/>
    <x v="4"/>
    <n v="0"/>
    <n v="0"/>
    <n v="0"/>
    <n v="0"/>
    <n v="0"/>
    <n v="0"/>
    <n v="0"/>
  </r>
  <r>
    <x v="42"/>
    <x v="5"/>
    <n v="0"/>
    <n v="0"/>
    <n v="0"/>
    <n v="0"/>
    <n v="0"/>
    <n v="0"/>
    <n v="0"/>
  </r>
  <r>
    <x v="42"/>
    <x v="6"/>
    <n v="0"/>
    <n v="0"/>
    <n v="0"/>
    <n v="0"/>
    <n v="0"/>
    <n v="0"/>
    <n v="0"/>
  </r>
  <r>
    <x v="42"/>
    <x v="7"/>
    <n v="0"/>
    <n v="0"/>
    <n v="0"/>
    <n v="0"/>
    <n v="0"/>
    <n v="0"/>
    <n v="0"/>
  </r>
  <r>
    <x v="42"/>
    <x v="8"/>
    <n v="0"/>
    <n v="0"/>
    <n v="0"/>
    <n v="0"/>
    <n v="0"/>
    <n v="0"/>
    <n v="0"/>
  </r>
  <r>
    <x v="42"/>
    <x v="9"/>
    <n v="0"/>
    <n v="0"/>
    <n v="0"/>
    <n v="0"/>
    <n v="0"/>
    <n v="0"/>
    <n v="0"/>
  </r>
  <r>
    <x v="42"/>
    <x v="10"/>
    <n v="0"/>
    <n v="0"/>
    <n v="0"/>
    <n v="0"/>
    <n v="0"/>
    <n v="0"/>
    <n v="0"/>
  </r>
  <r>
    <x v="42"/>
    <x v="11"/>
    <n v="0"/>
    <n v="0"/>
    <n v="0"/>
    <n v="0"/>
    <n v="0"/>
    <n v="0"/>
    <n v="0"/>
  </r>
  <r>
    <x v="43"/>
    <x v="0"/>
    <n v="0"/>
    <n v="0"/>
    <n v="0"/>
    <n v="0"/>
    <n v="0"/>
    <n v="0"/>
    <n v="0"/>
  </r>
  <r>
    <x v="43"/>
    <x v="1"/>
    <n v="0"/>
    <n v="0"/>
    <n v="0"/>
    <n v="0"/>
    <n v="0"/>
    <n v="0"/>
    <n v="0"/>
  </r>
  <r>
    <x v="43"/>
    <x v="2"/>
    <n v="738.20156702753127"/>
    <n v="907.09601295413859"/>
    <n v="1423.2678027523095"/>
    <n v="1462.1704560275393"/>
    <n v="1494.4311928899251"/>
    <n v="2097.8967412569036"/>
    <n v="2134.9017041284642"/>
  </r>
  <r>
    <x v="43"/>
    <x v="3"/>
    <n v="0"/>
    <n v="0"/>
    <n v="0"/>
    <n v="0"/>
    <n v="0"/>
    <n v="0"/>
    <n v="0"/>
  </r>
  <r>
    <x v="43"/>
    <x v="4"/>
    <n v="0"/>
    <n v="0"/>
    <n v="0"/>
    <n v="0"/>
    <n v="0"/>
    <n v="0"/>
    <n v="0"/>
  </r>
  <r>
    <x v="43"/>
    <x v="5"/>
    <n v="0"/>
    <n v="0"/>
    <n v="0"/>
    <n v="0"/>
    <n v="0"/>
    <n v="0"/>
    <n v="0"/>
  </r>
  <r>
    <x v="43"/>
    <x v="6"/>
    <n v="0"/>
    <n v="0"/>
    <n v="0"/>
    <n v="0"/>
    <n v="0"/>
    <n v="0"/>
    <n v="0"/>
  </r>
  <r>
    <x v="43"/>
    <x v="7"/>
    <n v="0"/>
    <n v="0"/>
    <n v="0"/>
    <n v="0"/>
    <n v="0"/>
    <n v="0"/>
    <n v="0"/>
  </r>
  <r>
    <x v="43"/>
    <x v="8"/>
    <n v="0"/>
    <n v="0"/>
    <n v="0"/>
    <n v="0"/>
    <n v="0"/>
    <n v="0"/>
    <n v="0"/>
  </r>
  <r>
    <x v="43"/>
    <x v="9"/>
    <n v="0"/>
    <n v="0"/>
    <n v="0"/>
    <n v="0"/>
    <n v="0"/>
    <n v="0"/>
    <n v="0"/>
  </r>
  <r>
    <x v="43"/>
    <x v="10"/>
    <n v="0"/>
    <n v="0"/>
    <n v="0"/>
    <n v="0"/>
    <n v="0"/>
    <n v="0"/>
    <n v="0"/>
  </r>
  <r>
    <x v="43"/>
    <x v="11"/>
    <n v="0"/>
    <n v="0"/>
    <n v="0"/>
    <n v="0"/>
    <n v="0"/>
    <n v="0"/>
    <n v="0"/>
  </r>
  <r>
    <x v="44"/>
    <x v="0"/>
    <n v="0"/>
    <n v="0"/>
    <n v="0"/>
    <n v="0"/>
    <n v="0"/>
    <n v="0"/>
    <n v="0"/>
  </r>
  <r>
    <x v="44"/>
    <x v="1"/>
    <n v="0"/>
    <n v="0"/>
    <n v="0"/>
    <n v="0"/>
    <n v="0"/>
    <n v="0"/>
    <n v="0"/>
  </r>
  <r>
    <x v="44"/>
    <x v="2"/>
    <n v="717.35180036825182"/>
    <n v="881.475991198006"/>
    <n v="1383.0690238462437"/>
    <n v="1420.8729104980412"/>
    <n v="1452.222475038556"/>
    <n v="2038.643741149363"/>
    <n v="2074.6035357693654"/>
  </r>
  <r>
    <x v="44"/>
    <x v="3"/>
    <n v="0"/>
    <n v="0"/>
    <n v="0"/>
    <n v="0"/>
    <n v="0"/>
    <n v="0"/>
    <n v="0"/>
  </r>
  <r>
    <x v="44"/>
    <x v="4"/>
    <n v="0"/>
    <n v="0"/>
    <n v="0"/>
    <n v="0"/>
    <n v="0"/>
    <n v="0"/>
    <n v="0"/>
  </r>
  <r>
    <x v="44"/>
    <x v="5"/>
    <n v="0"/>
    <n v="0"/>
    <n v="0"/>
    <n v="0"/>
    <n v="0"/>
    <n v="0"/>
    <n v="0"/>
  </r>
  <r>
    <x v="44"/>
    <x v="6"/>
    <n v="0"/>
    <n v="0"/>
    <n v="0"/>
    <n v="0"/>
    <n v="0"/>
    <n v="0"/>
    <n v="0"/>
  </r>
  <r>
    <x v="44"/>
    <x v="7"/>
    <n v="0"/>
    <n v="0"/>
    <n v="0"/>
    <n v="0"/>
    <n v="0"/>
    <n v="0"/>
    <n v="0"/>
  </r>
  <r>
    <x v="44"/>
    <x v="8"/>
    <n v="0"/>
    <n v="0"/>
    <n v="0"/>
    <n v="0"/>
    <n v="0"/>
    <n v="0"/>
    <n v="0"/>
  </r>
  <r>
    <x v="44"/>
    <x v="9"/>
    <n v="0"/>
    <n v="0"/>
    <n v="0"/>
    <n v="0"/>
    <n v="0"/>
    <n v="0"/>
    <n v="0"/>
  </r>
  <r>
    <x v="44"/>
    <x v="10"/>
    <n v="0"/>
    <n v="0"/>
    <n v="0"/>
    <n v="0"/>
    <n v="0"/>
    <n v="0"/>
    <n v="0"/>
  </r>
  <r>
    <x v="44"/>
    <x v="11"/>
    <n v="0"/>
    <n v="0"/>
    <n v="0"/>
    <n v="0"/>
    <n v="0"/>
    <n v="0"/>
    <n v="0"/>
  </r>
  <r>
    <x v="45"/>
    <x v="0"/>
    <n v="0"/>
    <n v="0"/>
    <n v="0"/>
    <n v="0"/>
    <n v="0"/>
    <n v="0"/>
    <n v="0"/>
  </r>
  <r>
    <x v="45"/>
    <x v="1"/>
    <n v="0"/>
    <n v="0"/>
    <n v="0"/>
    <n v="0"/>
    <n v="0"/>
    <n v="0"/>
    <n v="0"/>
  </r>
  <r>
    <x v="45"/>
    <x v="2"/>
    <n v="0"/>
    <n v="0"/>
    <n v="0"/>
    <n v="0"/>
    <n v="0"/>
    <n v="0"/>
    <n v="0"/>
  </r>
  <r>
    <x v="45"/>
    <x v="3"/>
    <n v="0"/>
    <n v="0"/>
    <n v="0"/>
    <n v="0"/>
    <n v="0"/>
    <n v="0"/>
    <n v="0"/>
  </r>
  <r>
    <x v="45"/>
    <x v="4"/>
    <n v="0"/>
    <n v="0"/>
    <n v="0"/>
    <n v="0"/>
    <n v="0"/>
    <n v="0"/>
    <n v="0"/>
  </r>
  <r>
    <x v="45"/>
    <x v="5"/>
    <n v="0"/>
    <n v="0"/>
    <n v="0"/>
    <n v="0"/>
    <n v="0"/>
    <n v="0"/>
    <n v="0"/>
  </r>
  <r>
    <x v="45"/>
    <x v="6"/>
    <n v="0"/>
    <n v="0"/>
    <n v="0"/>
    <n v="0"/>
    <n v="0"/>
    <n v="0"/>
    <n v="0"/>
  </r>
  <r>
    <x v="45"/>
    <x v="7"/>
    <n v="0"/>
    <n v="0"/>
    <n v="0"/>
    <n v="0"/>
    <n v="0"/>
    <n v="0"/>
    <n v="0"/>
  </r>
  <r>
    <x v="45"/>
    <x v="8"/>
    <n v="0"/>
    <n v="0"/>
    <n v="0"/>
    <n v="0"/>
    <n v="0"/>
    <n v="0"/>
    <n v="0"/>
  </r>
  <r>
    <x v="45"/>
    <x v="9"/>
    <n v="0"/>
    <n v="0"/>
    <n v="0"/>
    <n v="0"/>
    <n v="0"/>
    <n v="0"/>
    <n v="0"/>
  </r>
  <r>
    <x v="45"/>
    <x v="10"/>
    <n v="0"/>
    <n v="0"/>
    <n v="0"/>
    <n v="0"/>
    <n v="0"/>
    <n v="0"/>
    <n v="0"/>
  </r>
  <r>
    <x v="45"/>
    <x v="11"/>
    <n v="0"/>
    <n v="0"/>
    <n v="0"/>
    <n v="0"/>
    <n v="0"/>
    <n v="0"/>
    <n v="0"/>
  </r>
  <r>
    <x v="46"/>
    <x v="0"/>
    <n v="0"/>
    <n v="0"/>
    <n v="0"/>
    <n v="0"/>
    <n v="0"/>
    <n v="0"/>
    <n v="0"/>
  </r>
  <r>
    <x v="46"/>
    <x v="1"/>
    <n v="0"/>
    <n v="0"/>
    <n v="0"/>
    <n v="0"/>
    <n v="0"/>
    <n v="0"/>
    <n v="0"/>
  </r>
  <r>
    <x v="46"/>
    <x v="2"/>
    <n v="0"/>
    <n v="0"/>
    <n v="0"/>
    <n v="0"/>
    <n v="0"/>
    <n v="0"/>
    <n v="0"/>
  </r>
  <r>
    <x v="46"/>
    <x v="3"/>
    <n v="705.52183386557795"/>
    <n v="866.93942567544025"/>
    <n v="1360.2606051392893"/>
    <n v="1397.4410616797632"/>
    <n v="1428.2736353962537"/>
    <n v="2005.024131975312"/>
    <n v="2040.3909077089338"/>
  </r>
  <r>
    <x v="46"/>
    <x v="4"/>
    <n v="0"/>
    <n v="0"/>
    <n v="0"/>
    <n v="0"/>
    <n v="0"/>
    <n v="0"/>
    <n v="0"/>
  </r>
  <r>
    <x v="46"/>
    <x v="5"/>
    <n v="0"/>
    <n v="0"/>
    <n v="0"/>
    <n v="0"/>
    <n v="0"/>
    <n v="0"/>
    <n v="0"/>
  </r>
  <r>
    <x v="46"/>
    <x v="6"/>
    <n v="0"/>
    <n v="0"/>
    <n v="0"/>
    <n v="0"/>
    <n v="0"/>
    <n v="0"/>
    <n v="0"/>
  </r>
  <r>
    <x v="46"/>
    <x v="7"/>
    <n v="0"/>
    <n v="0"/>
    <n v="0"/>
    <n v="0"/>
    <n v="0"/>
    <n v="0"/>
    <n v="0"/>
  </r>
  <r>
    <x v="46"/>
    <x v="8"/>
    <n v="0"/>
    <n v="0"/>
    <n v="0"/>
    <n v="0"/>
    <n v="0"/>
    <n v="0"/>
    <n v="0"/>
  </r>
  <r>
    <x v="46"/>
    <x v="9"/>
    <n v="0"/>
    <n v="0"/>
    <n v="0"/>
    <n v="0"/>
    <n v="0"/>
    <n v="0"/>
    <n v="0"/>
  </r>
  <r>
    <x v="46"/>
    <x v="10"/>
    <n v="0"/>
    <n v="0"/>
    <n v="0"/>
    <n v="0"/>
    <n v="0"/>
    <n v="0"/>
    <n v="0"/>
  </r>
  <r>
    <x v="46"/>
    <x v="11"/>
    <n v="0"/>
    <n v="0"/>
    <n v="0"/>
    <n v="0"/>
    <n v="0"/>
    <n v="0"/>
    <n v="0"/>
  </r>
  <r>
    <x v="47"/>
    <x v="0"/>
    <n v="0"/>
    <n v="0"/>
    <n v="0"/>
    <n v="0"/>
    <n v="0"/>
    <n v="0"/>
    <n v="0"/>
  </r>
  <r>
    <x v="47"/>
    <x v="1"/>
    <n v="0"/>
    <n v="0"/>
    <n v="0"/>
    <n v="0"/>
    <n v="0"/>
    <n v="0"/>
    <n v="0"/>
  </r>
  <r>
    <x v="47"/>
    <x v="2"/>
    <n v="738.20156702753127"/>
    <n v="907.09601295413859"/>
    <n v="1423.2678027523095"/>
    <n v="1462.1704560275393"/>
    <n v="1494.4311928899251"/>
    <n v="2097.8967412569036"/>
    <n v="2134.9017041284642"/>
  </r>
  <r>
    <x v="47"/>
    <x v="3"/>
    <n v="0"/>
    <n v="0"/>
    <n v="0"/>
    <n v="0"/>
    <n v="0"/>
    <n v="0"/>
    <n v="0"/>
  </r>
  <r>
    <x v="47"/>
    <x v="4"/>
    <n v="0"/>
    <n v="0"/>
    <n v="0"/>
    <n v="0"/>
    <n v="0"/>
    <n v="0"/>
    <n v="0"/>
  </r>
  <r>
    <x v="47"/>
    <x v="5"/>
    <n v="0"/>
    <n v="0"/>
    <n v="0"/>
    <n v="0"/>
    <n v="0"/>
    <n v="0"/>
    <n v="0"/>
  </r>
  <r>
    <x v="47"/>
    <x v="6"/>
    <n v="0"/>
    <n v="0"/>
    <n v="0"/>
    <n v="0"/>
    <n v="0"/>
    <n v="0"/>
    <n v="0"/>
  </r>
  <r>
    <x v="47"/>
    <x v="7"/>
    <n v="0"/>
    <n v="0"/>
    <n v="0"/>
    <n v="0"/>
    <n v="0"/>
    <n v="0"/>
    <n v="0"/>
  </r>
  <r>
    <x v="47"/>
    <x v="8"/>
    <n v="0"/>
    <n v="0"/>
    <n v="0"/>
    <n v="0"/>
    <n v="0"/>
    <n v="0"/>
    <n v="0"/>
  </r>
  <r>
    <x v="47"/>
    <x v="9"/>
    <n v="0"/>
    <n v="0"/>
    <n v="0"/>
    <n v="0"/>
    <n v="0"/>
    <n v="0"/>
    <n v="0"/>
  </r>
  <r>
    <x v="47"/>
    <x v="10"/>
    <n v="0"/>
    <n v="0"/>
    <n v="0"/>
    <n v="0"/>
    <n v="0"/>
    <n v="0"/>
    <n v="0"/>
  </r>
  <r>
    <x v="47"/>
    <x v="11"/>
    <n v="0"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000606B-DDDD-4F2A-A323-8644B679A2C2}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U5:AH55" firstHeaderRow="1" firstDataRow="2" firstDataCol="1"/>
  <pivotFields count="3">
    <pivotField axis="axisRow" showAll="0">
      <items count="4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t="default"/>
      </items>
    </pivotField>
    <pivotField axis="axisCol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numFmtId="3" showAll="0"/>
  </pivotFields>
  <rowFields count="1">
    <field x="0"/>
  </rowFields>
  <rowItems count="4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 t="grand">
      <x/>
    </i>
  </rowItems>
  <colFields count="1">
    <field x="1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Sum of Shortage at Grand Island [AF]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0904E1E-B540-46DC-A39B-B1E38673809C}" name="PivotTable3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DM5:DZ55" firstHeaderRow="1" firstDataRow="2" firstDataCol="1"/>
  <pivotFields count="9">
    <pivotField axis="axisRow" showAll="0">
      <items count="4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t="default"/>
      </items>
    </pivotField>
    <pivotField axis="axisCol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dataField="1" numFmtId="168" showAll="0"/>
  </pivotFields>
  <rowFields count="1">
    <field x="0"/>
  </rowFields>
  <rowItems count="4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 t="grand">
      <x/>
    </i>
  </rowItems>
  <colFields count="1">
    <field x="1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Sum of Scenario 1g Score Credit [AF]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9B53D6E-29B8-4C5E-A18A-375B0A629161}" name="PivotTable4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DM5:DZ55" firstHeaderRow="1" firstDataRow="2" firstDataCol="1"/>
  <pivotFields count="9">
    <pivotField axis="axisRow" showAll="0">
      <items count="4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t="default"/>
      </items>
    </pivotField>
    <pivotField axis="axisCol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dataField="1" numFmtId="168" showAll="0"/>
  </pivotFields>
  <rowFields count="1">
    <field x="0"/>
  </rowFields>
  <rowItems count="4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 t="grand">
      <x/>
    </i>
  </rowItems>
  <colFields count="1">
    <field x="1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Sum of Scenario 2g Score Credit [AF]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EF5F5-E01A-4439-BC01-12D62FCB2011}">
  <dimension ref="A1:F46"/>
  <sheetViews>
    <sheetView tabSelected="1" zoomScaleNormal="100" workbookViewId="0">
      <selection activeCell="C6" sqref="C6"/>
    </sheetView>
  </sheetViews>
  <sheetFormatPr defaultRowHeight="15" x14ac:dyDescent="0.25"/>
  <cols>
    <col min="1" max="1" width="14" bestFit="1" customWidth="1"/>
    <col min="2" max="5" width="15.7109375" customWidth="1"/>
  </cols>
  <sheetData>
    <row r="1" spans="1:5" x14ac:dyDescent="0.25">
      <c r="A1" s="77" t="s">
        <v>61</v>
      </c>
    </row>
    <row r="2" spans="1:5" x14ac:dyDescent="0.25">
      <c r="A2" s="78">
        <v>43587</v>
      </c>
    </row>
    <row r="4" spans="1:5" x14ac:dyDescent="0.25">
      <c r="B4" s="58" t="s">
        <v>51</v>
      </c>
      <c r="C4" s="7">
        <v>1</v>
      </c>
      <c r="D4" s="4" t="s">
        <v>64</v>
      </c>
    </row>
    <row r="5" spans="1:5" x14ac:dyDescent="0.25">
      <c r="B5" s="58" t="s">
        <v>66</v>
      </c>
      <c r="C5" s="7" t="s">
        <v>92</v>
      </c>
      <c r="D5" s="4" t="s">
        <v>67</v>
      </c>
    </row>
    <row r="6" spans="1:5" x14ac:dyDescent="0.25">
      <c r="B6" s="58" t="s">
        <v>42</v>
      </c>
      <c r="C6" s="44">
        <f>'Score Analysis'!AC13</f>
        <v>685.5166993785266</v>
      </c>
      <c r="D6" s="4" t="s">
        <v>27</v>
      </c>
    </row>
    <row r="7" spans="1:5" x14ac:dyDescent="0.25">
      <c r="B7" s="2"/>
      <c r="C7" s="16"/>
    </row>
    <row r="8" spans="1:5" x14ac:dyDescent="0.25">
      <c r="B8" s="2" t="s">
        <v>69</v>
      </c>
    </row>
    <row r="9" spans="1:5" ht="30" x14ac:dyDescent="0.25">
      <c r="A9" t="s">
        <v>51</v>
      </c>
      <c r="B9" s="75" t="s">
        <v>47</v>
      </c>
      <c r="C9" s="75" t="s">
        <v>54</v>
      </c>
      <c r="D9" s="75" t="s">
        <v>63</v>
      </c>
      <c r="E9" s="75" t="s">
        <v>62</v>
      </c>
    </row>
    <row r="10" spans="1:5" x14ac:dyDescent="0.25">
      <c r="A10">
        <v>1</v>
      </c>
      <c r="B10" s="45">
        <v>1037</v>
      </c>
      <c r="C10" s="45">
        <f>ROUND(B10*'Score Analysis'!$C$3,0)</f>
        <v>778</v>
      </c>
      <c r="D10" s="45">
        <v>686</v>
      </c>
      <c r="E10" s="76">
        <f>D10/C10</f>
        <v>0.8817480719794345</v>
      </c>
    </row>
    <row r="11" spans="1:5" x14ac:dyDescent="0.25">
      <c r="A11">
        <v>2</v>
      </c>
      <c r="B11" s="45">
        <v>1275</v>
      </c>
      <c r="C11" s="45">
        <f>ROUND(B11*'Score Analysis'!$C$3,0)</f>
        <v>956</v>
      </c>
      <c r="D11" s="45">
        <v>842</v>
      </c>
      <c r="E11" s="76">
        <f t="shared" ref="E11:E16" si="0">D11/C11</f>
        <v>0.88075313807531386</v>
      </c>
    </row>
    <row r="12" spans="1:5" x14ac:dyDescent="0.25">
      <c r="A12">
        <v>3</v>
      </c>
      <c r="B12" s="45">
        <v>2000</v>
      </c>
      <c r="C12" s="45">
        <f>ROUND(B12*'Score Analysis'!$C$3,0)</f>
        <v>1500</v>
      </c>
      <c r="D12" s="45">
        <v>1322</v>
      </c>
      <c r="E12" s="76">
        <f t="shared" si="0"/>
        <v>0.8813333333333333</v>
      </c>
    </row>
    <row r="13" spans="1:5" x14ac:dyDescent="0.25">
      <c r="A13">
        <v>4</v>
      </c>
      <c r="B13" s="45">
        <v>2055</v>
      </c>
      <c r="C13" s="45">
        <f>ROUND(B13*'Score Analysis'!$C$3,0)</f>
        <v>1541</v>
      </c>
      <c r="D13" s="45">
        <v>1358</v>
      </c>
      <c r="E13" s="76">
        <f t="shared" si="0"/>
        <v>0.88124594419208302</v>
      </c>
    </row>
    <row r="14" spans="1:5" x14ac:dyDescent="0.25">
      <c r="A14">
        <v>5</v>
      </c>
      <c r="B14" s="45">
        <v>2100</v>
      </c>
      <c r="C14" s="45">
        <f>ROUND(B14*'Score Analysis'!$C$3,0)</f>
        <v>1575</v>
      </c>
      <c r="D14" s="45">
        <v>1388</v>
      </c>
      <c r="E14" s="76">
        <f t="shared" si="0"/>
        <v>0.88126984126984131</v>
      </c>
    </row>
    <row r="15" spans="1:5" x14ac:dyDescent="0.25">
      <c r="A15">
        <v>6</v>
      </c>
      <c r="B15" s="45">
        <v>2948</v>
      </c>
      <c r="C15" s="45">
        <f>ROUND(B15*'Score Analysis'!$C$3,0)</f>
        <v>2211</v>
      </c>
      <c r="D15" s="45">
        <v>1948</v>
      </c>
      <c r="E15" s="76">
        <f t="shared" si="0"/>
        <v>0.88104929895974671</v>
      </c>
    </row>
    <row r="16" spans="1:5" x14ac:dyDescent="0.25">
      <c r="A16">
        <v>7</v>
      </c>
      <c r="B16" s="45">
        <v>3000</v>
      </c>
      <c r="C16" s="45">
        <f>ROUND(B16*'Score Analysis'!$C$3,0)</f>
        <v>2250</v>
      </c>
      <c r="D16" s="45">
        <v>1983</v>
      </c>
      <c r="E16" s="76">
        <f t="shared" si="0"/>
        <v>0.8813333333333333</v>
      </c>
    </row>
    <row r="18" spans="2:6" x14ac:dyDescent="0.25">
      <c r="B18" s="2" t="s">
        <v>70</v>
      </c>
    </row>
    <row r="19" spans="2:6" ht="30" x14ac:dyDescent="0.25">
      <c r="B19" s="75" t="s">
        <v>47</v>
      </c>
      <c r="C19" s="75" t="s">
        <v>54</v>
      </c>
      <c r="D19" s="75" t="s">
        <v>63</v>
      </c>
      <c r="E19" s="75" t="s">
        <v>62</v>
      </c>
    </row>
    <row r="20" spans="2:6" x14ac:dyDescent="0.25">
      <c r="B20" s="45">
        <v>1037</v>
      </c>
      <c r="C20" s="45">
        <f>ROUND(B20*'Score Analysis'!$C$3,0)</f>
        <v>778</v>
      </c>
      <c r="D20" s="45">
        <v>504</v>
      </c>
      <c r="E20" s="76">
        <f>D20/C20</f>
        <v>0.6478149100257069</v>
      </c>
      <c r="F20" s="81">
        <f>(D10-D20)/D10</f>
        <v>0.26530612244897961</v>
      </c>
    </row>
    <row r="21" spans="2:6" x14ac:dyDescent="0.25">
      <c r="B21" s="45">
        <v>1275</v>
      </c>
      <c r="C21" s="45">
        <f>ROUND(B21*'Score Analysis'!$C$3,0)</f>
        <v>956</v>
      </c>
      <c r="D21" s="45">
        <v>620</v>
      </c>
      <c r="E21" s="76">
        <f t="shared" ref="E21:E26" si="1">D21/C21</f>
        <v>0.64853556485355646</v>
      </c>
      <c r="F21" s="81">
        <f t="shared" ref="F21:F26" si="2">(D11-D21)/D11</f>
        <v>0.26365795724465557</v>
      </c>
    </row>
    <row r="22" spans="2:6" x14ac:dyDescent="0.25">
      <c r="B22" s="45">
        <v>2000</v>
      </c>
      <c r="C22" s="45">
        <f>ROUND(B22*'Score Analysis'!$C$3,0)</f>
        <v>1500</v>
      </c>
      <c r="D22" s="45">
        <v>972</v>
      </c>
      <c r="E22" s="76">
        <f t="shared" si="1"/>
        <v>0.64800000000000002</v>
      </c>
      <c r="F22" s="81">
        <f t="shared" si="2"/>
        <v>0.264750378214826</v>
      </c>
    </row>
    <row r="23" spans="2:6" x14ac:dyDescent="0.25">
      <c r="B23" s="45">
        <v>2055</v>
      </c>
      <c r="C23" s="45">
        <f>ROUND(B23*'Score Analysis'!$C$3,0)</f>
        <v>1541</v>
      </c>
      <c r="D23" s="45">
        <v>999</v>
      </c>
      <c r="E23" s="76">
        <f t="shared" si="1"/>
        <v>0.64828033744321867</v>
      </c>
      <c r="F23" s="81">
        <f t="shared" si="2"/>
        <v>0.26435935198821797</v>
      </c>
    </row>
    <row r="24" spans="2:6" x14ac:dyDescent="0.25">
      <c r="B24" s="45">
        <v>2100</v>
      </c>
      <c r="C24" s="45">
        <f>ROUND(B24*'Score Analysis'!$C$3,0)</f>
        <v>1575</v>
      </c>
      <c r="D24" s="45">
        <v>1021</v>
      </c>
      <c r="E24" s="76">
        <f t="shared" si="1"/>
        <v>0.6482539682539683</v>
      </c>
      <c r="F24" s="81">
        <f t="shared" si="2"/>
        <v>0.26440922190201727</v>
      </c>
    </row>
    <row r="25" spans="2:6" x14ac:dyDescent="0.25">
      <c r="B25" s="45">
        <v>2948</v>
      </c>
      <c r="C25" s="45">
        <f>ROUND(B25*'Score Analysis'!$C$3,0)</f>
        <v>2211</v>
      </c>
      <c r="D25" s="45">
        <v>1433</v>
      </c>
      <c r="E25" s="76">
        <f t="shared" si="1"/>
        <v>0.64812302125734966</v>
      </c>
      <c r="F25" s="81">
        <f t="shared" si="2"/>
        <v>0.26437371663244352</v>
      </c>
    </row>
    <row r="26" spans="2:6" x14ac:dyDescent="0.25">
      <c r="B26" s="45">
        <v>3000</v>
      </c>
      <c r="C26" s="45">
        <f>ROUND(B26*'Score Analysis'!$C$3,0)</f>
        <v>2250</v>
      </c>
      <c r="D26" s="45">
        <v>1458</v>
      </c>
      <c r="E26" s="76">
        <f t="shared" si="1"/>
        <v>0.64800000000000002</v>
      </c>
      <c r="F26" s="81">
        <f t="shared" si="2"/>
        <v>0.264750378214826</v>
      </c>
    </row>
    <row r="27" spans="2:6" x14ac:dyDescent="0.25">
      <c r="F27" s="82">
        <f>AVERAGE(F20:F26)</f>
        <v>0.26451530380656657</v>
      </c>
    </row>
    <row r="29" spans="2:6" x14ac:dyDescent="0.25">
      <c r="B29" t="s">
        <v>74</v>
      </c>
    </row>
    <row r="30" spans="2:6" x14ac:dyDescent="0.25">
      <c r="B30" t="s">
        <v>75</v>
      </c>
    </row>
    <row r="31" spans="2:6" x14ac:dyDescent="0.25">
      <c r="B31" t="s">
        <v>76</v>
      </c>
    </row>
    <row r="32" spans="2:6" x14ac:dyDescent="0.25">
      <c r="B32" t="s">
        <v>79</v>
      </c>
    </row>
    <row r="35" spans="2:5" x14ac:dyDescent="0.25">
      <c r="B35" s="83" t="s">
        <v>77</v>
      </c>
    </row>
    <row r="36" spans="2:5" x14ac:dyDescent="0.25">
      <c r="B36" s="83" t="s">
        <v>78</v>
      </c>
      <c r="C36" s="32">
        <f>(26.45*10.26)/25</f>
        <v>10.855080000000001</v>
      </c>
    </row>
    <row r="38" spans="2:5" x14ac:dyDescent="0.25">
      <c r="B38" s="2" t="s">
        <v>80</v>
      </c>
    </row>
    <row r="39" spans="2:5" ht="30" x14ac:dyDescent="0.25">
      <c r="B39" s="75" t="s">
        <v>47</v>
      </c>
      <c r="C39" s="75" t="s">
        <v>54</v>
      </c>
      <c r="D39" s="75" t="s">
        <v>63</v>
      </c>
      <c r="E39" s="75" t="s">
        <v>62</v>
      </c>
    </row>
    <row r="40" spans="2:5" x14ac:dyDescent="0.25">
      <c r="B40" s="45">
        <v>1037</v>
      </c>
      <c r="C40" s="45">
        <f>ROUND(B40*'Score Analysis'!$C$3,0)</f>
        <v>778</v>
      </c>
      <c r="D40" s="45">
        <f>D10*(1-0.1086)</f>
        <v>611.50040000000001</v>
      </c>
      <c r="E40" s="76">
        <f>D40/C40</f>
        <v>0.78599023136246793</v>
      </c>
    </row>
    <row r="41" spans="2:5" x14ac:dyDescent="0.25">
      <c r="B41" s="45">
        <v>1275</v>
      </c>
      <c r="C41" s="45">
        <f>ROUND(B41*'Score Analysis'!$C$3,0)</f>
        <v>956</v>
      </c>
      <c r="D41" s="45">
        <f t="shared" ref="D41:D46" si="3">D11*(1-0.1086)</f>
        <v>750.55880000000002</v>
      </c>
      <c r="E41" s="76">
        <f t="shared" ref="E41:E46" si="4">D41/C41</f>
        <v>0.78510334728033471</v>
      </c>
    </row>
    <row r="42" spans="2:5" x14ac:dyDescent="0.25">
      <c r="B42" s="45">
        <v>2000</v>
      </c>
      <c r="C42" s="45">
        <f>ROUND(B42*'Score Analysis'!$C$3,0)</f>
        <v>1500</v>
      </c>
      <c r="D42" s="45">
        <f t="shared" si="3"/>
        <v>1178.4307999999999</v>
      </c>
      <c r="E42" s="76">
        <f t="shared" si="4"/>
        <v>0.78562053333333326</v>
      </c>
    </row>
    <row r="43" spans="2:5" x14ac:dyDescent="0.25">
      <c r="B43" s="45">
        <v>2055</v>
      </c>
      <c r="C43" s="45">
        <f>ROUND(B43*'Score Analysis'!$C$3,0)</f>
        <v>1541</v>
      </c>
      <c r="D43" s="45">
        <f t="shared" si="3"/>
        <v>1210.5211999999999</v>
      </c>
      <c r="E43" s="76">
        <f t="shared" si="4"/>
        <v>0.78554263465282281</v>
      </c>
    </row>
    <row r="44" spans="2:5" x14ac:dyDescent="0.25">
      <c r="B44" s="45">
        <v>2100</v>
      </c>
      <c r="C44" s="45">
        <f>ROUND(B44*'Score Analysis'!$C$3,0)</f>
        <v>1575</v>
      </c>
      <c r="D44" s="45">
        <f t="shared" si="3"/>
        <v>1237.2631999999999</v>
      </c>
      <c r="E44" s="76">
        <f t="shared" si="4"/>
        <v>0.78556393650793643</v>
      </c>
    </row>
    <row r="45" spans="2:5" x14ac:dyDescent="0.25">
      <c r="B45" s="45">
        <v>2948</v>
      </c>
      <c r="C45" s="45">
        <f>ROUND(B45*'Score Analysis'!$C$3,0)</f>
        <v>2211</v>
      </c>
      <c r="D45" s="45">
        <f t="shared" si="3"/>
        <v>1736.4471999999998</v>
      </c>
      <c r="E45" s="76">
        <f t="shared" si="4"/>
        <v>0.78536734509271811</v>
      </c>
    </row>
    <row r="46" spans="2:5" x14ac:dyDescent="0.25">
      <c r="B46" s="45">
        <v>3000</v>
      </c>
      <c r="C46" s="45">
        <f>ROUND(B46*'Score Analysis'!$C$3,0)</f>
        <v>2250</v>
      </c>
      <c r="D46" s="45">
        <f t="shared" si="3"/>
        <v>1767.6461999999999</v>
      </c>
      <c r="E46" s="76">
        <f t="shared" si="4"/>
        <v>0.78562053333333326</v>
      </c>
    </row>
  </sheetData>
  <dataValidations count="1">
    <dataValidation type="list" allowBlank="1" showInputMessage="1" showErrorMessage="1" sqref="C4" xr:uid="{696FF035-7DCA-4279-83B1-1FFC9A69B6E4}">
      <formula1>$A$10:$A$16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CD11C-8BFB-4458-946B-DEA7AB17A434}">
  <dimension ref="A1:B83"/>
  <sheetViews>
    <sheetView workbookViewId="0">
      <pane ySplit="5" topLeftCell="A6" activePane="bottomLeft" state="frozen"/>
      <selection pane="bottomLeft" activeCell="J8" sqref="J8"/>
    </sheetView>
  </sheetViews>
  <sheetFormatPr defaultRowHeight="15" x14ac:dyDescent="0.25"/>
  <cols>
    <col min="1" max="2" width="15.7109375" customWidth="1"/>
  </cols>
  <sheetData>
    <row r="1" spans="1:2" ht="15.75" thickBot="1" x14ac:dyDescent="0.3"/>
    <row r="2" spans="1:2" ht="60" x14ac:dyDescent="0.25">
      <c r="A2" s="87" t="s">
        <v>81</v>
      </c>
      <c r="B2" s="89" t="s">
        <v>82</v>
      </c>
    </row>
    <row r="3" spans="1:2" ht="15.75" thickBot="1" x14ac:dyDescent="0.3">
      <c r="A3" s="88">
        <f>COUNT(A6:A83)</f>
        <v>78</v>
      </c>
      <c r="B3" s="88">
        <f>COUNTIF(B6:B83,"Reduced")</f>
        <v>8</v>
      </c>
    </row>
    <row r="4" spans="1:2" x14ac:dyDescent="0.25">
      <c r="B4" s="90">
        <f>B3/A3</f>
        <v>0.10256410256410256</v>
      </c>
    </row>
    <row r="5" spans="1:2" x14ac:dyDescent="0.25">
      <c r="A5" s="80" t="s">
        <v>0</v>
      </c>
      <c r="B5" s="80" t="s">
        <v>71</v>
      </c>
    </row>
    <row r="6" spans="1:2" x14ac:dyDescent="0.25">
      <c r="A6" s="10">
        <v>1942</v>
      </c>
      <c r="B6" t="s">
        <v>73</v>
      </c>
    </row>
    <row r="7" spans="1:2" x14ac:dyDescent="0.25">
      <c r="A7" s="10">
        <v>1943</v>
      </c>
      <c r="B7" t="s">
        <v>73</v>
      </c>
    </row>
    <row r="8" spans="1:2" x14ac:dyDescent="0.25">
      <c r="A8" s="10">
        <v>1944</v>
      </c>
      <c r="B8" t="s">
        <v>73</v>
      </c>
    </row>
    <row r="9" spans="1:2" x14ac:dyDescent="0.25">
      <c r="A9" s="10">
        <v>1945</v>
      </c>
      <c r="B9" t="s">
        <v>73</v>
      </c>
    </row>
    <row r="10" spans="1:2" x14ac:dyDescent="0.25">
      <c r="A10" s="10">
        <v>1946</v>
      </c>
      <c r="B10" t="s">
        <v>73</v>
      </c>
    </row>
    <row r="11" spans="1:2" x14ac:dyDescent="0.25">
      <c r="A11" s="10">
        <v>1947</v>
      </c>
      <c r="B11" t="s">
        <v>73</v>
      </c>
    </row>
    <row r="12" spans="1:2" x14ac:dyDescent="0.25">
      <c r="A12" s="10">
        <v>1948</v>
      </c>
      <c r="B12" t="s">
        <v>73</v>
      </c>
    </row>
    <row r="13" spans="1:2" x14ac:dyDescent="0.25">
      <c r="A13" s="10">
        <v>1949</v>
      </c>
      <c r="B13" t="s">
        <v>73</v>
      </c>
    </row>
    <row r="14" spans="1:2" x14ac:dyDescent="0.25">
      <c r="A14" s="10">
        <v>1950</v>
      </c>
      <c r="B14" t="s">
        <v>73</v>
      </c>
    </row>
    <row r="15" spans="1:2" x14ac:dyDescent="0.25">
      <c r="A15" s="10">
        <v>1951</v>
      </c>
      <c r="B15" t="s">
        <v>73</v>
      </c>
    </row>
    <row r="16" spans="1:2" x14ac:dyDescent="0.25">
      <c r="A16" s="10">
        <v>1952</v>
      </c>
      <c r="B16" t="s">
        <v>73</v>
      </c>
    </row>
    <row r="17" spans="1:2" x14ac:dyDescent="0.25">
      <c r="A17" s="10">
        <v>1953</v>
      </c>
      <c r="B17" t="s">
        <v>73</v>
      </c>
    </row>
    <row r="18" spans="1:2" x14ac:dyDescent="0.25">
      <c r="A18" s="10">
        <v>1954</v>
      </c>
      <c r="B18" t="s">
        <v>73</v>
      </c>
    </row>
    <row r="19" spans="1:2" x14ac:dyDescent="0.25">
      <c r="A19" s="10">
        <v>1955</v>
      </c>
      <c r="B19" t="s">
        <v>73</v>
      </c>
    </row>
    <row r="20" spans="1:2" x14ac:dyDescent="0.25">
      <c r="A20" s="10">
        <v>1956</v>
      </c>
      <c r="B20" t="s">
        <v>73</v>
      </c>
    </row>
    <row r="21" spans="1:2" x14ac:dyDescent="0.25">
      <c r="A21" s="10">
        <v>1957</v>
      </c>
      <c r="B21" t="s">
        <v>73</v>
      </c>
    </row>
    <row r="22" spans="1:2" x14ac:dyDescent="0.25">
      <c r="A22" s="10">
        <v>1958</v>
      </c>
      <c r="B22" t="s">
        <v>73</v>
      </c>
    </row>
    <row r="23" spans="1:2" x14ac:dyDescent="0.25">
      <c r="A23" s="10">
        <v>1959</v>
      </c>
      <c r="B23" t="s">
        <v>73</v>
      </c>
    </row>
    <row r="24" spans="1:2" x14ac:dyDescent="0.25">
      <c r="A24" s="10">
        <v>1960</v>
      </c>
      <c r="B24" t="s">
        <v>73</v>
      </c>
    </row>
    <row r="25" spans="1:2" x14ac:dyDescent="0.25">
      <c r="A25" s="10">
        <v>1961</v>
      </c>
      <c r="B25" t="s">
        <v>73</v>
      </c>
    </row>
    <row r="26" spans="1:2" x14ac:dyDescent="0.25">
      <c r="A26" s="10">
        <v>1962</v>
      </c>
      <c r="B26" t="s">
        <v>73</v>
      </c>
    </row>
    <row r="27" spans="1:2" x14ac:dyDescent="0.25">
      <c r="A27" s="10">
        <v>1963</v>
      </c>
      <c r="B27" t="s">
        <v>73</v>
      </c>
    </row>
    <row r="28" spans="1:2" x14ac:dyDescent="0.25">
      <c r="A28" s="10">
        <v>1964</v>
      </c>
      <c r="B28" t="s">
        <v>73</v>
      </c>
    </row>
    <row r="29" spans="1:2" x14ac:dyDescent="0.25">
      <c r="A29" s="10">
        <v>1965</v>
      </c>
      <c r="B29" t="s">
        <v>73</v>
      </c>
    </row>
    <row r="30" spans="1:2" x14ac:dyDescent="0.25">
      <c r="A30" s="10">
        <v>1966</v>
      </c>
      <c r="B30" t="s">
        <v>73</v>
      </c>
    </row>
    <row r="31" spans="1:2" x14ac:dyDescent="0.25">
      <c r="A31" s="10">
        <v>1967</v>
      </c>
      <c r="B31" t="s">
        <v>73</v>
      </c>
    </row>
    <row r="32" spans="1:2" x14ac:dyDescent="0.25">
      <c r="A32" s="10">
        <v>1968</v>
      </c>
      <c r="B32" t="s">
        <v>73</v>
      </c>
    </row>
    <row r="33" spans="1:2" x14ac:dyDescent="0.25">
      <c r="A33" s="10">
        <v>1969</v>
      </c>
      <c r="B33" t="s">
        <v>73</v>
      </c>
    </row>
    <row r="34" spans="1:2" x14ac:dyDescent="0.25">
      <c r="A34" s="10">
        <v>1970</v>
      </c>
      <c r="B34" t="s">
        <v>73</v>
      </c>
    </row>
    <row r="35" spans="1:2" x14ac:dyDescent="0.25">
      <c r="A35" s="10">
        <v>1971</v>
      </c>
      <c r="B35" t="s">
        <v>73</v>
      </c>
    </row>
    <row r="36" spans="1:2" x14ac:dyDescent="0.25">
      <c r="A36" s="10">
        <v>1972</v>
      </c>
      <c r="B36" t="s">
        <v>73</v>
      </c>
    </row>
    <row r="37" spans="1:2" x14ac:dyDescent="0.25">
      <c r="A37" s="10">
        <v>1973</v>
      </c>
      <c r="B37" t="s">
        <v>73</v>
      </c>
    </row>
    <row r="38" spans="1:2" x14ac:dyDescent="0.25">
      <c r="A38" s="10">
        <v>1974</v>
      </c>
      <c r="B38" t="s">
        <v>73</v>
      </c>
    </row>
    <row r="39" spans="1:2" x14ac:dyDescent="0.25">
      <c r="A39" s="10">
        <v>1975</v>
      </c>
      <c r="B39" t="s">
        <v>73</v>
      </c>
    </row>
    <row r="40" spans="1:2" x14ac:dyDescent="0.25">
      <c r="A40" s="10">
        <v>1976</v>
      </c>
      <c r="B40" t="s">
        <v>73</v>
      </c>
    </row>
    <row r="41" spans="1:2" x14ac:dyDescent="0.25">
      <c r="A41" s="10">
        <v>1977</v>
      </c>
      <c r="B41" t="s">
        <v>73</v>
      </c>
    </row>
    <row r="42" spans="1:2" x14ac:dyDescent="0.25">
      <c r="A42" s="10">
        <v>1978</v>
      </c>
      <c r="B42" t="s">
        <v>73</v>
      </c>
    </row>
    <row r="43" spans="1:2" x14ac:dyDescent="0.25">
      <c r="A43" s="10">
        <v>1979</v>
      </c>
      <c r="B43" t="s">
        <v>73</v>
      </c>
    </row>
    <row r="44" spans="1:2" x14ac:dyDescent="0.25">
      <c r="A44" s="10">
        <v>1980</v>
      </c>
      <c r="B44" t="s">
        <v>73</v>
      </c>
    </row>
    <row r="45" spans="1:2" x14ac:dyDescent="0.25">
      <c r="A45" s="10">
        <v>1981</v>
      </c>
      <c r="B45" t="s">
        <v>73</v>
      </c>
    </row>
    <row r="46" spans="1:2" x14ac:dyDescent="0.25">
      <c r="A46" s="10">
        <v>1982</v>
      </c>
      <c r="B46" t="s">
        <v>73</v>
      </c>
    </row>
    <row r="47" spans="1:2" x14ac:dyDescent="0.25">
      <c r="A47" s="10">
        <v>1983</v>
      </c>
      <c r="B47" t="s">
        <v>73</v>
      </c>
    </row>
    <row r="48" spans="1:2" x14ac:dyDescent="0.25">
      <c r="A48" s="10">
        <v>1984</v>
      </c>
      <c r="B48" t="s">
        <v>73</v>
      </c>
    </row>
    <row r="49" spans="1:2" x14ac:dyDescent="0.25">
      <c r="A49" s="10">
        <v>1985</v>
      </c>
      <c r="B49" t="s">
        <v>73</v>
      </c>
    </row>
    <row r="50" spans="1:2" x14ac:dyDescent="0.25">
      <c r="A50" s="10">
        <v>1986</v>
      </c>
      <c r="B50" t="s">
        <v>73</v>
      </c>
    </row>
    <row r="51" spans="1:2" x14ac:dyDescent="0.25">
      <c r="A51" s="10">
        <v>1987</v>
      </c>
      <c r="B51" t="s">
        <v>73</v>
      </c>
    </row>
    <row r="52" spans="1:2" x14ac:dyDescent="0.25">
      <c r="A52" s="10">
        <v>1988</v>
      </c>
      <c r="B52" t="s">
        <v>73</v>
      </c>
    </row>
    <row r="53" spans="1:2" x14ac:dyDescent="0.25">
      <c r="A53" s="10">
        <v>1989</v>
      </c>
      <c r="B53" t="s">
        <v>73</v>
      </c>
    </row>
    <row r="54" spans="1:2" x14ac:dyDescent="0.25">
      <c r="A54" s="10">
        <v>1990</v>
      </c>
      <c r="B54" t="s">
        <v>73</v>
      </c>
    </row>
    <row r="55" spans="1:2" x14ac:dyDescent="0.25">
      <c r="A55" s="10">
        <v>1991</v>
      </c>
      <c r="B55" t="s">
        <v>73</v>
      </c>
    </row>
    <row r="56" spans="1:2" x14ac:dyDescent="0.25">
      <c r="A56" s="10">
        <v>1992</v>
      </c>
      <c r="B56" t="s">
        <v>73</v>
      </c>
    </row>
    <row r="57" spans="1:2" x14ac:dyDescent="0.25">
      <c r="A57" s="10">
        <v>1993</v>
      </c>
      <c r="B57" t="s">
        <v>73</v>
      </c>
    </row>
    <row r="58" spans="1:2" x14ac:dyDescent="0.25">
      <c r="A58" s="10">
        <v>1994</v>
      </c>
      <c r="B58" t="s">
        <v>73</v>
      </c>
    </row>
    <row r="59" spans="1:2" x14ac:dyDescent="0.25">
      <c r="A59" s="10">
        <v>1995</v>
      </c>
      <c r="B59" t="s">
        <v>73</v>
      </c>
    </row>
    <row r="60" spans="1:2" x14ac:dyDescent="0.25">
      <c r="A60" s="10">
        <v>1996</v>
      </c>
      <c r="B60" t="s">
        <v>73</v>
      </c>
    </row>
    <row r="61" spans="1:2" x14ac:dyDescent="0.25">
      <c r="A61" s="10">
        <v>1997</v>
      </c>
      <c r="B61" t="s">
        <v>73</v>
      </c>
    </row>
    <row r="62" spans="1:2" x14ac:dyDescent="0.25">
      <c r="A62" s="10">
        <v>1998</v>
      </c>
      <c r="B62" t="s">
        <v>73</v>
      </c>
    </row>
    <row r="63" spans="1:2" x14ac:dyDescent="0.25">
      <c r="A63" s="10">
        <v>1999</v>
      </c>
      <c r="B63" t="s">
        <v>73</v>
      </c>
    </row>
    <row r="64" spans="1:2" x14ac:dyDescent="0.25">
      <c r="A64" s="10">
        <v>2000</v>
      </c>
      <c r="B64" t="s">
        <v>73</v>
      </c>
    </row>
    <row r="65" spans="1:2" x14ac:dyDescent="0.25">
      <c r="A65" s="10">
        <v>2001</v>
      </c>
      <c r="B65" t="s">
        <v>73</v>
      </c>
    </row>
    <row r="66" spans="1:2" x14ac:dyDescent="0.25">
      <c r="A66" s="10">
        <v>2002</v>
      </c>
      <c r="B66" t="s">
        <v>73</v>
      </c>
    </row>
    <row r="67" spans="1:2" x14ac:dyDescent="0.25">
      <c r="A67" s="10">
        <v>2003</v>
      </c>
      <c r="B67" t="s">
        <v>73</v>
      </c>
    </row>
    <row r="68" spans="1:2" x14ac:dyDescent="0.25">
      <c r="A68" s="10">
        <v>2004</v>
      </c>
      <c r="B68" t="s">
        <v>73</v>
      </c>
    </row>
    <row r="69" spans="1:2" x14ac:dyDescent="0.25">
      <c r="A69" s="10">
        <v>2005</v>
      </c>
      <c r="B69" t="s">
        <v>72</v>
      </c>
    </row>
    <row r="70" spans="1:2" x14ac:dyDescent="0.25">
      <c r="A70" s="10">
        <v>2006</v>
      </c>
      <c r="B70" t="s">
        <v>72</v>
      </c>
    </row>
    <row r="71" spans="1:2" x14ac:dyDescent="0.25">
      <c r="A71" s="10">
        <v>2007</v>
      </c>
      <c r="B71" t="s">
        <v>72</v>
      </c>
    </row>
    <row r="72" spans="1:2" x14ac:dyDescent="0.25">
      <c r="A72" s="10">
        <v>2008</v>
      </c>
      <c r="B72" t="s">
        <v>72</v>
      </c>
    </row>
    <row r="73" spans="1:2" x14ac:dyDescent="0.25">
      <c r="A73" s="10">
        <v>2009</v>
      </c>
      <c r="B73" t="s">
        <v>72</v>
      </c>
    </row>
    <row r="74" spans="1:2" x14ac:dyDescent="0.25">
      <c r="A74" s="10">
        <v>2010</v>
      </c>
      <c r="B74" t="s">
        <v>73</v>
      </c>
    </row>
    <row r="75" spans="1:2" x14ac:dyDescent="0.25">
      <c r="A75" s="10">
        <v>2011</v>
      </c>
      <c r="B75" t="s">
        <v>73</v>
      </c>
    </row>
    <row r="76" spans="1:2" x14ac:dyDescent="0.25">
      <c r="A76" s="10">
        <v>2012</v>
      </c>
      <c r="B76" t="s">
        <v>73</v>
      </c>
    </row>
    <row r="77" spans="1:2" x14ac:dyDescent="0.25">
      <c r="A77" s="10">
        <v>2013</v>
      </c>
      <c r="B77" t="s">
        <v>72</v>
      </c>
    </row>
    <row r="78" spans="1:2" x14ac:dyDescent="0.25">
      <c r="A78" s="10">
        <v>2014</v>
      </c>
      <c r="B78" t="s">
        <v>72</v>
      </c>
    </row>
    <row r="79" spans="1:2" x14ac:dyDescent="0.25">
      <c r="A79" s="10">
        <v>2015</v>
      </c>
      <c r="B79" t="s">
        <v>72</v>
      </c>
    </row>
    <row r="80" spans="1:2" x14ac:dyDescent="0.25">
      <c r="A80" s="10">
        <v>2016</v>
      </c>
      <c r="B80" t="s">
        <v>73</v>
      </c>
    </row>
    <row r="81" spans="1:2" x14ac:dyDescent="0.25">
      <c r="A81" s="10">
        <v>2017</v>
      </c>
      <c r="B81" t="s">
        <v>73</v>
      </c>
    </row>
    <row r="82" spans="1:2" x14ac:dyDescent="0.25">
      <c r="A82" s="10">
        <v>2018</v>
      </c>
      <c r="B82" t="s">
        <v>73</v>
      </c>
    </row>
    <row r="83" spans="1:2" x14ac:dyDescent="0.25">
      <c r="A83" s="10">
        <v>2019</v>
      </c>
      <c r="B83" t="s">
        <v>73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B7947-C09F-4C5C-AFEF-DEAC05EF0CBF}">
  <dimension ref="A1:AD590"/>
  <sheetViews>
    <sheetView workbookViewId="0">
      <pane ySplit="14" topLeftCell="A576" activePane="bottomLeft" state="frozen"/>
      <selection pane="bottomLeft" activeCell="Y15" sqref="Y15:Y590"/>
    </sheetView>
  </sheetViews>
  <sheetFormatPr defaultRowHeight="15" x14ac:dyDescent="0.25"/>
  <cols>
    <col min="2" max="6" width="12.42578125" customWidth="1"/>
    <col min="7" max="12" width="8.7109375" customWidth="1"/>
    <col min="14" max="18" width="10.7109375" customWidth="1"/>
    <col min="19" max="25" width="15.7109375" customWidth="1"/>
    <col min="26" max="26" width="9.5703125" bestFit="1" customWidth="1"/>
    <col min="27" max="29" width="15.7109375" customWidth="1"/>
    <col min="31" max="31" width="12" customWidth="1"/>
  </cols>
  <sheetData>
    <row r="1" spans="1:30" x14ac:dyDescent="0.25">
      <c r="A1" t="s">
        <v>44</v>
      </c>
    </row>
    <row r="3" spans="1:30" x14ac:dyDescent="0.25">
      <c r="B3" t="s">
        <v>50</v>
      </c>
      <c r="C3">
        <v>0.75</v>
      </c>
      <c r="D3" t="s">
        <v>49</v>
      </c>
    </row>
    <row r="4" spans="1:30" ht="30" x14ac:dyDescent="0.25">
      <c r="A4" s="16" t="s">
        <v>51</v>
      </c>
      <c r="B4" s="60" t="s">
        <v>47</v>
      </c>
      <c r="C4" s="60" t="s">
        <v>48</v>
      </c>
    </row>
    <row r="5" spans="1:30" x14ac:dyDescent="0.25">
      <c r="A5" s="16">
        <v>1</v>
      </c>
      <c r="B5" s="16">
        <f>1037</f>
        <v>1037</v>
      </c>
      <c r="C5" s="16">
        <f t="shared" ref="C5:C11" si="0">ROUND(B5*$C$3,0)</f>
        <v>778</v>
      </c>
    </row>
    <row r="6" spans="1:30" x14ac:dyDescent="0.25">
      <c r="A6" s="16">
        <v>2</v>
      </c>
      <c r="B6" s="16">
        <v>1275</v>
      </c>
      <c r="C6" s="16">
        <f t="shared" si="0"/>
        <v>956</v>
      </c>
      <c r="R6" s="86" t="s">
        <v>83</v>
      </c>
      <c r="S6" s="16">
        <f>MEDIAN(S15:S590)</f>
        <v>10199.999999999996</v>
      </c>
    </row>
    <row r="7" spans="1:30" x14ac:dyDescent="0.25">
      <c r="A7" s="16">
        <v>3</v>
      </c>
      <c r="B7" s="16">
        <v>2000</v>
      </c>
      <c r="C7" s="16">
        <f t="shared" si="0"/>
        <v>1500</v>
      </c>
    </row>
    <row r="8" spans="1:30" x14ac:dyDescent="0.25">
      <c r="A8" s="16">
        <v>4</v>
      </c>
      <c r="B8" s="16">
        <v>2055</v>
      </c>
      <c r="C8" s="16">
        <f t="shared" si="0"/>
        <v>1541</v>
      </c>
    </row>
    <row r="9" spans="1:30" x14ac:dyDescent="0.25">
      <c r="A9" s="16">
        <v>5</v>
      </c>
      <c r="B9" s="16">
        <v>2100</v>
      </c>
      <c r="C9" s="16">
        <f t="shared" si="0"/>
        <v>1575</v>
      </c>
      <c r="T9" t="s">
        <v>1</v>
      </c>
      <c r="U9" t="s">
        <v>59</v>
      </c>
      <c r="W9" t="s">
        <v>39</v>
      </c>
    </row>
    <row r="10" spans="1:30" x14ac:dyDescent="0.25">
      <c r="A10" s="16">
        <v>6</v>
      </c>
      <c r="B10" s="16">
        <v>2948</v>
      </c>
      <c r="C10" s="16">
        <f t="shared" si="0"/>
        <v>2211</v>
      </c>
      <c r="D10" s="2"/>
      <c r="E10" s="2"/>
      <c r="F10" s="2"/>
      <c r="S10">
        <v>10</v>
      </c>
      <c r="T10" s="61">
        <v>17076</v>
      </c>
      <c r="U10" s="84">
        <f>VLOOKUP(Summary!C4,'Score Analysis'!$A$5:$C$11,3,FALSE)</f>
        <v>778</v>
      </c>
      <c r="W10" s="9">
        <f>U10*VLOOKUP(S10,$G$16:$I$27,3,FALSE)</f>
        <v>1.7481942671619473</v>
      </c>
    </row>
    <row r="11" spans="1:30" x14ac:dyDescent="0.25">
      <c r="A11" s="16">
        <v>7</v>
      </c>
      <c r="B11" s="16">
        <v>3000</v>
      </c>
      <c r="C11" s="16">
        <f t="shared" si="0"/>
        <v>2250</v>
      </c>
      <c r="S11">
        <v>11</v>
      </c>
      <c r="T11" s="61">
        <v>17107</v>
      </c>
      <c r="U11" s="84">
        <f>U10-W10</f>
        <v>776.25180573283808</v>
      </c>
      <c r="W11" s="9">
        <f>U11*VLOOKUP(S11,$G$16:$I$27,3,FALSE)</f>
        <v>0.7941179830537991</v>
      </c>
    </row>
    <row r="12" spans="1:30" x14ac:dyDescent="0.25">
      <c r="A12" s="16"/>
      <c r="B12" s="16"/>
      <c r="C12" s="16"/>
      <c r="S12">
        <v>12</v>
      </c>
      <c r="T12" s="61">
        <v>17137</v>
      </c>
      <c r="U12" s="84">
        <f>U11-W11</f>
        <v>775.45768774978433</v>
      </c>
      <c r="W12" s="9">
        <f>U12*VLOOKUP(S12,$G$16:$I$27,3,FALSE)</f>
        <v>0.21714113345797278</v>
      </c>
    </row>
    <row r="13" spans="1:30" x14ac:dyDescent="0.25">
      <c r="C13" s="16"/>
      <c r="D13">
        <f>COUNTIF(D15:D62,"0")</f>
        <v>12</v>
      </c>
      <c r="E13">
        <f>COUNTIF(E15:E62,"&gt;0")</f>
        <v>48</v>
      </c>
      <c r="AA13" s="43"/>
      <c r="AB13" s="73" t="s">
        <v>60</v>
      </c>
      <c r="AC13" s="74">
        <f>AVERAGE($AC$15:$AC$62)</f>
        <v>685.5166993785266</v>
      </c>
      <c r="AD13" s="54"/>
    </row>
    <row r="14" spans="1:30" ht="75" x14ac:dyDescent="0.25">
      <c r="A14" s="62" t="s">
        <v>0</v>
      </c>
      <c r="B14" s="62" t="s">
        <v>3</v>
      </c>
      <c r="C14" s="62" t="s">
        <v>52</v>
      </c>
      <c r="D14" s="62" t="s">
        <v>65</v>
      </c>
      <c r="E14" s="62" t="s">
        <v>68</v>
      </c>
      <c r="F14" s="56"/>
      <c r="G14" s="101" t="s">
        <v>46</v>
      </c>
      <c r="H14" s="101"/>
      <c r="I14" s="101"/>
      <c r="J14" s="101" t="s">
        <v>45</v>
      </c>
      <c r="K14" s="101"/>
      <c r="L14" s="101"/>
      <c r="N14" s="67" t="s">
        <v>0</v>
      </c>
      <c r="O14" s="67" t="s">
        <v>1</v>
      </c>
      <c r="P14" s="67" t="s">
        <v>2</v>
      </c>
      <c r="Q14" s="67" t="s">
        <v>43</v>
      </c>
      <c r="R14" s="67" t="s">
        <v>3</v>
      </c>
      <c r="S14" s="68" t="s">
        <v>4</v>
      </c>
      <c r="T14" s="68" t="s">
        <v>54</v>
      </c>
      <c r="U14" s="68" t="s">
        <v>53</v>
      </c>
      <c r="V14" s="68" t="s">
        <v>57</v>
      </c>
      <c r="W14" s="68" t="s">
        <v>55</v>
      </c>
      <c r="X14" s="68" t="s">
        <v>56</v>
      </c>
      <c r="Y14" s="68" t="s">
        <v>58</v>
      </c>
      <c r="AA14" s="67" t="s">
        <v>0</v>
      </c>
      <c r="AB14" s="67" t="s">
        <v>3</v>
      </c>
      <c r="AC14" s="68" t="s">
        <v>58</v>
      </c>
    </row>
    <row r="15" spans="1:30" x14ac:dyDescent="0.25">
      <c r="A15" s="40">
        <v>1947</v>
      </c>
      <c r="B15" s="40" t="s">
        <v>5</v>
      </c>
      <c r="C15" s="63">
        <f>VLOOKUP(Summary!$C$4,'Score Analysis'!$A$5:$C$11,3,FALSE)</f>
        <v>778</v>
      </c>
      <c r="D15" s="63">
        <f>IF(B15="Dry",0,VLOOKUP(Summary!$C$4,'Score Analysis'!$A$5:$C$11,3,FALSE))</f>
        <v>778</v>
      </c>
      <c r="E15" s="63">
        <f>IF(Summary!$C$5="Y",'Score Analysis'!C15,IF(Summary!$C$5="N",'Score Analysis'!D15,0))</f>
        <v>778</v>
      </c>
      <c r="F15" s="42"/>
      <c r="G15" s="40"/>
      <c r="H15" s="40" t="s">
        <v>1</v>
      </c>
      <c r="I15" s="39" t="s">
        <v>39</v>
      </c>
      <c r="J15" s="59" t="s">
        <v>5</v>
      </c>
      <c r="K15" s="59" t="s">
        <v>6</v>
      </c>
      <c r="L15" s="59" t="s">
        <v>7</v>
      </c>
      <c r="N15" s="4">
        <f t="shared" ref="N15:N78" si="1">YEAR(P15)</f>
        <v>1947</v>
      </c>
      <c r="O15" s="4">
        <f t="shared" ref="O15:O78" si="2">MONTH(P15)</f>
        <v>1</v>
      </c>
      <c r="P15" s="64">
        <v>17168</v>
      </c>
      <c r="Q15" s="31">
        <f t="shared" ref="Q15:Q78" si="3">YEAR(P15)*100+MONTH(P15)</f>
        <v>194701</v>
      </c>
      <c r="R15" s="64" t="str">
        <f t="shared" ref="R15:R78" si="4">INDEX($B$15:$B$62,MATCH(N15,$A$15:$A$63,0))</f>
        <v>Normal</v>
      </c>
      <c r="S15" s="65">
        <v>0</v>
      </c>
      <c r="T15" s="65">
        <f t="shared" ref="T15:T78" si="5">IF(O15=10,VLOOKUP(YEAR(P15),$A$15:$E$62,5,FALSE),0)</f>
        <v>0</v>
      </c>
      <c r="U15" s="69">
        <f>U12-W12</f>
        <v>775.24054661632636</v>
      </c>
      <c r="V15" s="70">
        <f t="shared" ref="V15:V78" si="6">IF(OR(O15&lt;3,O15&gt;8),0,IF(S15&gt;0,MIN(U15,S15),0))</f>
        <v>0</v>
      </c>
      <c r="W15" s="70">
        <f t="shared" ref="W15:W78" si="7">(U15-V15)*VLOOKUP(O15,$G$16:$I$27,3,FALSE)</f>
        <v>0.49090298929130283</v>
      </c>
      <c r="X15" s="70">
        <f t="shared" ref="X15:X78" si="8">V15*(1-INDEX($J$16:$L$27,MATCH(O15,$G$16:$G$27,0),MATCH(R15,$J$15:$L$15,0)))</f>
        <v>0</v>
      </c>
      <c r="Y15" s="71">
        <f t="shared" ref="Y15:Y78" si="9">V15-X15</f>
        <v>0</v>
      </c>
      <c r="AA15" s="4">
        <v>1947</v>
      </c>
      <c r="AB15" s="4" t="s">
        <v>5</v>
      </c>
      <c r="AC15" s="66">
        <f t="shared" ref="AC15:AC62" si="10">SUMIF($N$15:$N$590,AA15,$Y$15:$Y$590)</f>
        <v>738.20156702753127</v>
      </c>
      <c r="AD15" s="55"/>
    </row>
    <row r="16" spans="1:30" x14ac:dyDescent="0.25">
      <c r="A16" s="40">
        <v>1948</v>
      </c>
      <c r="B16" s="40" t="s">
        <v>5</v>
      </c>
      <c r="C16" s="63">
        <f>VLOOKUP(Summary!$C$4,'Score Analysis'!$A$5:$C$11,3,FALSE)</f>
        <v>778</v>
      </c>
      <c r="D16" s="63">
        <f>IF(B16="Dry",0,VLOOKUP(Summary!$C$4,'Score Analysis'!$A$5:$C$11,3,FALSE))</f>
        <v>778</v>
      </c>
      <c r="E16" s="63">
        <f>IF(Summary!$C$5="Y",'Score Analysis'!C16,IF(Summary!$C$5="N",'Score Analysis'!D16,0))</f>
        <v>778</v>
      </c>
      <c r="F16" s="42"/>
      <c r="G16" s="45">
        <v>1</v>
      </c>
      <c r="H16" s="44" t="s">
        <v>10</v>
      </c>
      <c r="I16" s="79">
        <v>6.3322666936596031E-4</v>
      </c>
      <c r="J16" s="72">
        <f>'WMC Loss McConaughy-GI'!B54</f>
        <v>0.86298159085577941</v>
      </c>
      <c r="K16" s="72">
        <f>'WMC Loss McConaughy-GI'!C54</f>
        <v>0.8710138268080706</v>
      </c>
      <c r="L16" s="72">
        <f>'WMC Loss McConaughy-GI'!D54</f>
        <v>0.83580321008470493</v>
      </c>
      <c r="N16" s="4">
        <f t="shared" si="1"/>
        <v>1947</v>
      </c>
      <c r="O16" s="4">
        <f t="shared" si="2"/>
        <v>2</v>
      </c>
      <c r="P16" s="64">
        <v>17199</v>
      </c>
      <c r="Q16" s="31">
        <f t="shared" si="3"/>
        <v>194702</v>
      </c>
      <c r="R16" s="64" t="str">
        <f t="shared" si="4"/>
        <v>Normal</v>
      </c>
      <c r="S16" s="65">
        <v>0</v>
      </c>
      <c r="T16" s="65">
        <f t="shared" si="5"/>
        <v>0</v>
      </c>
      <c r="U16" s="69">
        <f t="shared" ref="U16:U79" si="11">U15-V15-W15+T16</f>
        <v>774.74964362703508</v>
      </c>
      <c r="V16" s="70">
        <f t="shared" si="6"/>
        <v>0</v>
      </c>
      <c r="W16" s="70">
        <f t="shared" si="7"/>
        <v>1.6419751662605278</v>
      </c>
      <c r="X16" s="70">
        <f t="shared" si="8"/>
        <v>0</v>
      </c>
      <c r="Y16" s="71">
        <f t="shared" si="9"/>
        <v>0</v>
      </c>
      <c r="AA16" s="4">
        <v>1948</v>
      </c>
      <c r="AB16" s="4" t="s">
        <v>5</v>
      </c>
      <c r="AC16" s="66">
        <f t="shared" si="10"/>
        <v>714.34665229740926</v>
      </c>
      <c r="AD16" s="55"/>
    </row>
    <row r="17" spans="1:30" x14ac:dyDescent="0.25">
      <c r="A17" s="40">
        <v>1949</v>
      </c>
      <c r="B17" s="40" t="s">
        <v>6</v>
      </c>
      <c r="C17" s="63">
        <f>VLOOKUP(Summary!$C$4,'Score Analysis'!$A$5:$C$11,3,FALSE)</f>
        <v>778</v>
      </c>
      <c r="D17" s="63">
        <f>IF(B17="Dry",0,VLOOKUP(Summary!$C$4,'Score Analysis'!$A$5:$C$11,3,FALSE))</f>
        <v>778</v>
      </c>
      <c r="E17" s="63">
        <f>IF(Summary!$C$5="Y",'Score Analysis'!C17,IF(Summary!$C$5="N",'Score Analysis'!D17,0))</f>
        <v>778</v>
      </c>
      <c r="F17" s="42"/>
      <c r="G17" s="45">
        <v>2</v>
      </c>
      <c r="H17" s="44" t="s">
        <v>11</v>
      </c>
      <c r="I17" s="79">
        <v>2.1193622736933784E-3</v>
      </c>
      <c r="J17" s="72">
        <f>'WMC Loss McConaughy-GI'!B55</f>
        <v>0.9055570696374674</v>
      </c>
      <c r="K17" s="72">
        <f>'WMC Loss McConaughy-GI'!C55</f>
        <v>0.90189716165283107</v>
      </c>
      <c r="L17" s="72">
        <f>'WMC Loss McConaughy-GI'!D55</f>
        <v>0.89370759792356691</v>
      </c>
      <c r="N17" s="4">
        <f t="shared" si="1"/>
        <v>1947</v>
      </c>
      <c r="O17" s="4">
        <f t="shared" si="2"/>
        <v>3</v>
      </c>
      <c r="P17" s="64">
        <v>17227</v>
      </c>
      <c r="Q17" s="31">
        <f t="shared" si="3"/>
        <v>194703</v>
      </c>
      <c r="R17" s="64" t="str">
        <f t="shared" si="4"/>
        <v>Normal</v>
      </c>
      <c r="S17" s="65">
        <v>10300.000000000011</v>
      </c>
      <c r="T17" s="65">
        <f t="shared" si="5"/>
        <v>0</v>
      </c>
      <c r="U17" s="69">
        <f t="shared" si="11"/>
        <v>773.10766846077456</v>
      </c>
      <c r="V17" s="70">
        <f t="shared" si="6"/>
        <v>773.10766846077456</v>
      </c>
      <c r="W17" s="70">
        <f t="shared" si="7"/>
        <v>0</v>
      </c>
      <c r="X17" s="70">
        <f t="shared" si="8"/>
        <v>34.906101433243336</v>
      </c>
      <c r="Y17" s="71">
        <f t="shared" si="9"/>
        <v>738.20156702753127</v>
      </c>
      <c r="AA17" s="4">
        <v>1949</v>
      </c>
      <c r="AB17" s="4" t="s">
        <v>6</v>
      </c>
      <c r="AC17" s="66">
        <f t="shared" si="10"/>
        <v>700.29472715782038</v>
      </c>
      <c r="AD17" s="55"/>
    </row>
    <row r="18" spans="1:30" x14ac:dyDescent="0.25">
      <c r="A18" s="40">
        <v>1950</v>
      </c>
      <c r="B18" s="40" t="s">
        <v>5</v>
      </c>
      <c r="C18" s="63">
        <f>VLOOKUP(Summary!$C$4,'Score Analysis'!$A$5:$C$11,3,FALSE)</f>
        <v>778</v>
      </c>
      <c r="D18" s="63">
        <f>IF(B18="Dry",0,VLOOKUP(Summary!$C$4,'Score Analysis'!$A$5:$C$11,3,FALSE))</f>
        <v>778</v>
      </c>
      <c r="E18" s="63">
        <f>IF(Summary!$C$5="Y",'Score Analysis'!C18,IF(Summary!$C$5="N",'Score Analysis'!D18,0))</f>
        <v>778</v>
      </c>
      <c r="F18" s="42"/>
      <c r="G18" s="45">
        <v>3</v>
      </c>
      <c r="H18" s="44" t="s">
        <v>12</v>
      </c>
      <c r="I18" s="79">
        <v>2.2768712962303334E-3</v>
      </c>
      <c r="J18" s="72">
        <f>'WMC Loss McConaughy-GI'!B56</f>
        <v>0.95484962462894729</v>
      </c>
      <c r="K18" s="72">
        <f>'WMC Loss McConaughy-GI'!C56</f>
        <v>0.94962439127702969</v>
      </c>
      <c r="L18" s="72">
        <f>'WMC Loss McConaughy-GI'!D56</f>
        <v>0.92788084976115892</v>
      </c>
      <c r="N18" s="4">
        <f t="shared" si="1"/>
        <v>1947</v>
      </c>
      <c r="O18" s="4">
        <f t="shared" si="2"/>
        <v>4</v>
      </c>
      <c r="P18" s="64">
        <v>17258</v>
      </c>
      <c r="Q18" s="31">
        <f t="shared" si="3"/>
        <v>194704</v>
      </c>
      <c r="R18" s="64" t="str">
        <f t="shared" si="4"/>
        <v>Normal</v>
      </c>
      <c r="S18" s="65">
        <v>0</v>
      </c>
      <c r="T18" s="65">
        <f t="shared" si="5"/>
        <v>0</v>
      </c>
      <c r="U18" s="69">
        <f t="shared" si="11"/>
        <v>0</v>
      </c>
      <c r="V18" s="70">
        <f t="shared" si="6"/>
        <v>0</v>
      </c>
      <c r="W18" s="70">
        <f t="shared" si="7"/>
        <v>0</v>
      </c>
      <c r="X18" s="70">
        <f t="shared" si="8"/>
        <v>0</v>
      </c>
      <c r="Y18" s="71">
        <f t="shared" si="9"/>
        <v>0</v>
      </c>
      <c r="AA18" s="4">
        <v>1950</v>
      </c>
      <c r="AB18" s="4" t="s">
        <v>5</v>
      </c>
      <c r="AC18" s="66">
        <f t="shared" si="10"/>
        <v>738.20156702753127</v>
      </c>
      <c r="AD18" s="55"/>
    </row>
    <row r="19" spans="1:30" x14ac:dyDescent="0.25">
      <c r="A19" s="40">
        <v>1951</v>
      </c>
      <c r="B19" s="40" t="s">
        <v>6</v>
      </c>
      <c r="C19" s="63">
        <f>VLOOKUP(Summary!$C$4,'Score Analysis'!$A$5:$C$11,3,FALSE)</f>
        <v>778</v>
      </c>
      <c r="D19" s="63">
        <f>IF(B19="Dry",0,VLOOKUP(Summary!$C$4,'Score Analysis'!$A$5:$C$11,3,FALSE))</f>
        <v>778</v>
      </c>
      <c r="E19" s="63">
        <f>IF(Summary!$C$5="Y",'Score Analysis'!C19,IF(Summary!$C$5="N",'Score Analysis'!D19,0))</f>
        <v>778</v>
      </c>
      <c r="F19" s="42"/>
      <c r="G19" s="45">
        <v>4</v>
      </c>
      <c r="H19" s="44" t="s">
        <v>13</v>
      </c>
      <c r="I19" s="79">
        <v>3.5767789674192203E-3</v>
      </c>
      <c r="J19" s="72">
        <f>'WMC Loss McConaughy-GI'!B57</f>
        <v>0.9261023640307593</v>
      </c>
      <c r="K19" s="72">
        <f>'WMC Loss McConaughy-GI'!C57</f>
        <v>0.91466158078417026</v>
      </c>
      <c r="L19" s="72">
        <f>'WMC Loss McConaughy-GI'!D57</f>
        <v>0.90291860923765399</v>
      </c>
      <c r="N19" s="4">
        <f t="shared" si="1"/>
        <v>1947</v>
      </c>
      <c r="O19" s="4">
        <f t="shared" si="2"/>
        <v>5</v>
      </c>
      <c r="P19" s="64">
        <v>17288</v>
      </c>
      <c r="Q19" s="31">
        <f t="shared" si="3"/>
        <v>194705</v>
      </c>
      <c r="R19" s="64" t="str">
        <f t="shared" si="4"/>
        <v>Normal</v>
      </c>
      <c r="S19" s="65">
        <v>1300.0000000000114</v>
      </c>
      <c r="T19" s="65">
        <f t="shared" si="5"/>
        <v>0</v>
      </c>
      <c r="U19" s="69">
        <f t="shared" si="11"/>
        <v>0</v>
      </c>
      <c r="V19" s="70">
        <f t="shared" si="6"/>
        <v>0</v>
      </c>
      <c r="W19" s="70">
        <f t="shared" si="7"/>
        <v>0</v>
      </c>
      <c r="X19" s="70">
        <f t="shared" si="8"/>
        <v>0</v>
      </c>
      <c r="Y19" s="71">
        <f t="shared" si="9"/>
        <v>0</v>
      </c>
      <c r="AA19" s="4">
        <v>1951</v>
      </c>
      <c r="AB19" s="4" t="s">
        <v>6</v>
      </c>
      <c r="AC19" s="66">
        <f t="shared" si="10"/>
        <v>734.16189905366673</v>
      </c>
      <c r="AD19" s="55"/>
    </row>
    <row r="20" spans="1:30" x14ac:dyDescent="0.25">
      <c r="A20" s="40">
        <v>1952</v>
      </c>
      <c r="B20" s="40" t="s">
        <v>6</v>
      </c>
      <c r="C20" s="63">
        <f>VLOOKUP(Summary!$C$4,'Score Analysis'!$A$5:$C$11,3,FALSE)</f>
        <v>778</v>
      </c>
      <c r="D20" s="63">
        <f>IF(B20="Dry",0,VLOOKUP(Summary!$C$4,'Score Analysis'!$A$5:$C$11,3,FALSE))</f>
        <v>778</v>
      </c>
      <c r="E20" s="63">
        <f>IF(Summary!$C$5="Y",'Score Analysis'!C20,IF(Summary!$C$5="N",'Score Analysis'!D20,0))</f>
        <v>778</v>
      </c>
      <c r="F20" s="42"/>
      <c r="G20" s="45">
        <v>5</v>
      </c>
      <c r="H20" s="44" t="s">
        <v>14</v>
      </c>
      <c r="I20" s="79">
        <v>4.0074218678050645E-3</v>
      </c>
      <c r="J20" s="72">
        <f>'WMC Loss McConaughy-GI'!B58</f>
        <v>0.89819989717730508</v>
      </c>
      <c r="K20" s="72">
        <f>'WMC Loss McConaughy-GI'!C58</f>
        <v>0.91114394920009478</v>
      </c>
      <c r="L20" s="72">
        <f>'WMC Loss McConaughy-GI'!D58</f>
        <v>0.89292420434035191</v>
      </c>
      <c r="N20" s="4">
        <f t="shared" si="1"/>
        <v>1947</v>
      </c>
      <c r="O20" s="4">
        <f t="shared" si="2"/>
        <v>6</v>
      </c>
      <c r="P20" s="64">
        <v>17319</v>
      </c>
      <c r="Q20" s="31">
        <f t="shared" si="3"/>
        <v>194706</v>
      </c>
      <c r="R20" s="64" t="str">
        <f t="shared" si="4"/>
        <v>Normal</v>
      </c>
      <c r="S20" s="65">
        <v>0</v>
      </c>
      <c r="T20" s="65">
        <f t="shared" si="5"/>
        <v>0</v>
      </c>
      <c r="U20" s="69">
        <f t="shared" si="11"/>
        <v>0</v>
      </c>
      <c r="V20" s="70">
        <f t="shared" si="6"/>
        <v>0</v>
      </c>
      <c r="W20" s="70">
        <f t="shared" si="7"/>
        <v>0</v>
      </c>
      <c r="X20" s="70">
        <f t="shared" si="8"/>
        <v>0</v>
      </c>
      <c r="Y20" s="71">
        <f t="shared" si="9"/>
        <v>0</v>
      </c>
      <c r="AA20" s="4">
        <v>1952</v>
      </c>
      <c r="AB20" s="4" t="s">
        <v>6</v>
      </c>
      <c r="AC20" s="66">
        <f t="shared" si="10"/>
        <v>700.29472715782038</v>
      </c>
      <c r="AD20" s="55"/>
    </row>
    <row r="21" spans="1:30" x14ac:dyDescent="0.25">
      <c r="A21" s="40">
        <v>1953</v>
      </c>
      <c r="B21" s="40" t="s">
        <v>7</v>
      </c>
      <c r="C21" s="63">
        <f>VLOOKUP(Summary!$C$4,'Score Analysis'!$A$5:$C$11,3,FALSE)</f>
        <v>778</v>
      </c>
      <c r="D21" s="63">
        <f>IF(B21="Dry",0,VLOOKUP(Summary!$C$4,'Score Analysis'!$A$5:$C$11,3,FALSE))</f>
        <v>0</v>
      </c>
      <c r="E21" s="63">
        <f>IF(Summary!$C$5="Y",'Score Analysis'!C21,IF(Summary!$C$5="N",'Score Analysis'!D21,0))</f>
        <v>778</v>
      </c>
      <c r="F21" s="42"/>
      <c r="G21" s="45">
        <v>6</v>
      </c>
      <c r="H21" s="44" t="s">
        <v>15</v>
      </c>
      <c r="I21" s="79">
        <v>4.3889383200834279E-3</v>
      </c>
      <c r="J21" s="72">
        <f>'WMC Loss McConaughy-GI'!B59</f>
        <v>0.85899708463920843</v>
      </c>
      <c r="K21" s="72">
        <f>'WMC Loss McConaughy-GI'!C59</f>
        <v>0.86999639888756908</v>
      </c>
      <c r="L21" s="72">
        <f>'WMC Loss McConaughy-GI'!D59</f>
        <v>0.6337115806854241</v>
      </c>
      <c r="N21" s="4">
        <f t="shared" si="1"/>
        <v>1947</v>
      </c>
      <c r="O21" s="4">
        <f t="shared" si="2"/>
        <v>7</v>
      </c>
      <c r="P21" s="64">
        <v>17349</v>
      </c>
      <c r="Q21" s="31">
        <f t="shared" si="3"/>
        <v>194707</v>
      </c>
      <c r="R21" s="64" t="str">
        <f t="shared" si="4"/>
        <v>Normal</v>
      </c>
      <c r="S21" s="65">
        <v>0</v>
      </c>
      <c r="T21" s="65">
        <f t="shared" si="5"/>
        <v>0</v>
      </c>
      <c r="U21" s="69">
        <f t="shared" si="11"/>
        <v>0</v>
      </c>
      <c r="V21" s="70">
        <f t="shared" si="6"/>
        <v>0</v>
      </c>
      <c r="W21" s="70">
        <f t="shared" si="7"/>
        <v>0</v>
      </c>
      <c r="X21" s="70">
        <f t="shared" si="8"/>
        <v>0</v>
      </c>
      <c r="Y21" s="71">
        <f t="shared" si="9"/>
        <v>0</v>
      </c>
      <c r="AA21" s="4">
        <v>1953</v>
      </c>
      <c r="AB21" s="4" t="s">
        <v>7</v>
      </c>
      <c r="AC21" s="66">
        <f t="shared" si="10"/>
        <v>290.58259952496996</v>
      </c>
      <c r="AD21" s="55"/>
    </row>
    <row r="22" spans="1:30" x14ac:dyDescent="0.25">
      <c r="A22" s="40">
        <v>1954</v>
      </c>
      <c r="B22" s="40" t="s">
        <v>7</v>
      </c>
      <c r="C22" s="63">
        <f>VLOOKUP(Summary!$C$4,'Score Analysis'!$A$5:$C$11,3,FALSE)</f>
        <v>778</v>
      </c>
      <c r="D22" s="63">
        <f>IF(B22="Dry",0,VLOOKUP(Summary!$C$4,'Score Analysis'!$A$5:$C$11,3,FALSE))</f>
        <v>0</v>
      </c>
      <c r="E22" s="63">
        <f>IF(Summary!$C$5="Y",'Score Analysis'!C22,IF(Summary!$C$5="N",'Score Analysis'!D22,0))</f>
        <v>778</v>
      </c>
      <c r="F22" s="42"/>
      <c r="G22" s="45">
        <v>7</v>
      </c>
      <c r="H22" s="44" t="s">
        <v>16</v>
      </c>
      <c r="I22" s="79">
        <v>7.8448002831773972E-3</v>
      </c>
      <c r="J22" s="72">
        <f>'WMC Loss McConaughy-GI'!B60</f>
        <v>0.74237686936635738</v>
      </c>
      <c r="K22" s="72">
        <f>'WMC Loss McConaughy-GI'!C60</f>
        <v>0.89469849577534588</v>
      </c>
      <c r="L22" s="72">
        <f>'WMC Loss McConaughy-GI'!D60</f>
        <v>0.38126762429703781</v>
      </c>
      <c r="N22" s="4">
        <f t="shared" si="1"/>
        <v>1947</v>
      </c>
      <c r="O22" s="4">
        <f t="shared" si="2"/>
        <v>8</v>
      </c>
      <c r="P22" s="64">
        <v>17380</v>
      </c>
      <c r="Q22" s="31">
        <f t="shared" si="3"/>
        <v>194708</v>
      </c>
      <c r="R22" s="64" t="str">
        <f t="shared" si="4"/>
        <v>Normal</v>
      </c>
      <c r="S22" s="65">
        <v>24000</v>
      </c>
      <c r="T22" s="65">
        <f t="shared" si="5"/>
        <v>0</v>
      </c>
      <c r="U22" s="69">
        <f t="shared" si="11"/>
        <v>0</v>
      </c>
      <c r="V22" s="70">
        <f t="shared" si="6"/>
        <v>0</v>
      </c>
      <c r="W22" s="70">
        <f t="shared" si="7"/>
        <v>0</v>
      </c>
      <c r="X22" s="70">
        <f t="shared" si="8"/>
        <v>0</v>
      </c>
      <c r="Y22" s="71">
        <f t="shared" si="9"/>
        <v>0</v>
      </c>
      <c r="AA22" s="4">
        <v>1954</v>
      </c>
      <c r="AB22" s="4" t="s">
        <v>7</v>
      </c>
      <c r="AC22" s="66">
        <f t="shared" si="10"/>
        <v>717.35180036825182</v>
      </c>
      <c r="AD22" s="55"/>
    </row>
    <row r="23" spans="1:30" x14ac:dyDescent="0.25">
      <c r="A23" s="40">
        <v>1955</v>
      </c>
      <c r="B23" s="40" t="s">
        <v>7</v>
      </c>
      <c r="C23" s="63">
        <f>VLOOKUP(Summary!$C$4,'Score Analysis'!$A$5:$C$11,3,FALSE)</f>
        <v>778</v>
      </c>
      <c r="D23" s="63">
        <f>IF(B23="Dry",0,VLOOKUP(Summary!$C$4,'Score Analysis'!$A$5:$C$11,3,FALSE))</f>
        <v>0</v>
      </c>
      <c r="E23" s="63">
        <f>IF(Summary!$C$5="Y",'Score Analysis'!C23,IF(Summary!$C$5="N",'Score Analysis'!D23,0))</f>
        <v>778</v>
      </c>
      <c r="F23" s="42"/>
      <c r="G23" s="45">
        <v>8</v>
      </c>
      <c r="H23" s="44" t="s">
        <v>17</v>
      </c>
      <c r="I23" s="79">
        <v>7.185887162540941E-3</v>
      </c>
      <c r="J23" s="72">
        <f>'WMC Loss McConaughy-GI'!B61</f>
        <v>0.72203675760386676</v>
      </c>
      <c r="K23" s="72">
        <f>'WMC Loss McConaughy-GI'!C61</f>
        <v>0.84199497844952509</v>
      </c>
      <c r="L23" s="72">
        <f>'WMC Loss McConaughy-GI'!D61</f>
        <v>0.2641652413625305</v>
      </c>
      <c r="N23" s="4">
        <f t="shared" si="1"/>
        <v>1947</v>
      </c>
      <c r="O23" s="4">
        <f t="shared" si="2"/>
        <v>9</v>
      </c>
      <c r="P23" s="64">
        <v>17411</v>
      </c>
      <c r="Q23" s="31">
        <f t="shared" si="3"/>
        <v>194709</v>
      </c>
      <c r="R23" s="64" t="str">
        <f t="shared" si="4"/>
        <v>Normal</v>
      </c>
      <c r="S23" s="65">
        <v>17500</v>
      </c>
      <c r="T23" s="65">
        <f t="shared" si="5"/>
        <v>0</v>
      </c>
      <c r="U23" s="69">
        <f t="shared" si="11"/>
        <v>0</v>
      </c>
      <c r="V23" s="70">
        <f t="shared" si="6"/>
        <v>0</v>
      </c>
      <c r="W23" s="70">
        <f t="shared" si="7"/>
        <v>0</v>
      </c>
      <c r="X23" s="70">
        <f t="shared" si="8"/>
        <v>0</v>
      </c>
      <c r="Y23" s="71">
        <f t="shared" si="9"/>
        <v>0</v>
      </c>
      <c r="AA23" s="4">
        <v>1955</v>
      </c>
      <c r="AB23" s="4" t="s">
        <v>7</v>
      </c>
      <c r="AC23" s="66">
        <f t="shared" si="10"/>
        <v>717.35180036825182</v>
      </c>
      <c r="AD23" s="55"/>
    </row>
    <row r="24" spans="1:30" x14ac:dyDescent="0.25">
      <c r="A24" s="40">
        <v>1956</v>
      </c>
      <c r="B24" s="40" t="s">
        <v>7</v>
      </c>
      <c r="C24" s="63">
        <f>VLOOKUP(Summary!$C$4,'Score Analysis'!$A$5:$C$11,3,FALSE)</f>
        <v>778</v>
      </c>
      <c r="D24" s="63">
        <f>IF(B24="Dry",0,VLOOKUP(Summary!$C$4,'Score Analysis'!$A$5:$C$11,3,FALSE))</f>
        <v>0</v>
      </c>
      <c r="E24" s="63">
        <f>IF(Summary!$C$5="Y",'Score Analysis'!C24,IF(Summary!$C$5="N",'Score Analysis'!D24,0))</f>
        <v>778</v>
      </c>
      <c r="F24" s="42"/>
      <c r="G24" s="45">
        <v>9</v>
      </c>
      <c r="H24" s="44" t="s">
        <v>18</v>
      </c>
      <c r="I24" s="79">
        <v>3.7932514106071729E-3</v>
      </c>
      <c r="J24" s="72">
        <f>'WMC Loss McConaughy-GI'!B62</f>
        <v>0.69920525059217065</v>
      </c>
      <c r="K24" s="72">
        <f>'WMC Loss McConaughy-GI'!C62</f>
        <v>0.7855281718371071</v>
      </c>
      <c r="L24" s="72">
        <f>'WMC Loss McConaughy-GI'!D62</f>
        <v>0.3441312365924023</v>
      </c>
      <c r="N24" s="4">
        <f t="shared" si="1"/>
        <v>1947</v>
      </c>
      <c r="O24" s="4">
        <f t="shared" si="2"/>
        <v>10</v>
      </c>
      <c r="P24" s="64">
        <v>17441</v>
      </c>
      <c r="Q24" s="31">
        <f t="shared" si="3"/>
        <v>194710</v>
      </c>
      <c r="R24" s="64" t="str">
        <f t="shared" si="4"/>
        <v>Normal</v>
      </c>
      <c r="S24" s="65">
        <v>5500</v>
      </c>
      <c r="T24" s="65">
        <f t="shared" si="5"/>
        <v>778</v>
      </c>
      <c r="U24" s="69">
        <f t="shared" si="11"/>
        <v>778</v>
      </c>
      <c r="V24" s="70">
        <f t="shared" si="6"/>
        <v>0</v>
      </c>
      <c r="W24" s="70">
        <f t="shared" si="7"/>
        <v>1.7481942671619473</v>
      </c>
      <c r="X24" s="70">
        <f t="shared" si="8"/>
        <v>0</v>
      </c>
      <c r="Y24" s="71">
        <f t="shared" si="9"/>
        <v>0</v>
      </c>
      <c r="AA24" s="4">
        <v>1956</v>
      </c>
      <c r="AB24" s="4" t="s">
        <v>7</v>
      </c>
      <c r="AC24" s="66">
        <f t="shared" si="10"/>
        <v>717.35180036825182</v>
      </c>
      <c r="AD24" s="55"/>
    </row>
    <row r="25" spans="1:30" x14ac:dyDescent="0.25">
      <c r="A25" s="40">
        <v>1957</v>
      </c>
      <c r="B25" s="40" t="s">
        <v>7</v>
      </c>
      <c r="C25" s="63">
        <f>VLOOKUP(Summary!$C$4,'Score Analysis'!$A$5:$C$11,3,FALSE)</f>
        <v>778</v>
      </c>
      <c r="D25" s="63">
        <f>IF(B25="Dry",0,VLOOKUP(Summary!$C$4,'Score Analysis'!$A$5:$C$11,3,FALSE))</f>
        <v>0</v>
      </c>
      <c r="E25" s="63">
        <f>IF(Summary!$C$5="Y",'Score Analysis'!C25,IF(Summary!$C$5="N",'Score Analysis'!D25,0))</f>
        <v>778</v>
      </c>
      <c r="F25" s="42"/>
      <c r="G25" s="45">
        <v>10</v>
      </c>
      <c r="H25" s="44" t="s">
        <v>19</v>
      </c>
      <c r="I25" s="79">
        <v>2.2470363331130428E-3</v>
      </c>
      <c r="J25" s="72">
        <f>'WMC Loss McConaughy-GI'!B63</f>
        <v>0.80663605841645303</v>
      </c>
      <c r="K25" s="72">
        <f>'WMC Loss McConaughy-GI'!C63</f>
        <v>0.88161680164797351</v>
      </c>
      <c r="L25" s="72">
        <f>'WMC Loss McConaughy-GI'!D63</f>
        <v>0.52093605526687758</v>
      </c>
      <c r="N25" s="4">
        <f t="shared" si="1"/>
        <v>1947</v>
      </c>
      <c r="O25" s="4">
        <f t="shared" si="2"/>
        <v>11</v>
      </c>
      <c r="P25" s="64">
        <v>17472</v>
      </c>
      <c r="Q25" s="31">
        <f t="shared" si="3"/>
        <v>194711</v>
      </c>
      <c r="R25" s="64" t="str">
        <f t="shared" si="4"/>
        <v>Normal</v>
      </c>
      <c r="S25" s="65">
        <v>0</v>
      </c>
      <c r="T25" s="65">
        <f t="shared" si="5"/>
        <v>0</v>
      </c>
      <c r="U25" s="69">
        <f t="shared" si="11"/>
        <v>776.25180573283808</v>
      </c>
      <c r="V25" s="70">
        <f t="shared" si="6"/>
        <v>0</v>
      </c>
      <c r="W25" s="70">
        <f t="shared" si="7"/>
        <v>0.7941179830537991</v>
      </c>
      <c r="X25" s="70">
        <f t="shared" si="8"/>
        <v>0</v>
      </c>
      <c r="Y25" s="71">
        <f t="shared" si="9"/>
        <v>0</v>
      </c>
      <c r="AA25" s="4">
        <v>1957</v>
      </c>
      <c r="AB25" s="4" t="s">
        <v>7</v>
      </c>
      <c r="AC25" s="66">
        <f t="shared" si="10"/>
        <v>717.35180036825182</v>
      </c>
      <c r="AD25" s="55"/>
    </row>
    <row r="26" spans="1:30" x14ac:dyDescent="0.25">
      <c r="A26" s="40">
        <v>1958</v>
      </c>
      <c r="B26" s="40" t="s">
        <v>5</v>
      </c>
      <c r="C26" s="63">
        <f>VLOOKUP(Summary!$C$4,'Score Analysis'!$A$5:$C$11,3,FALSE)</f>
        <v>778</v>
      </c>
      <c r="D26" s="63">
        <f>IF(B26="Dry",0,VLOOKUP(Summary!$C$4,'Score Analysis'!$A$5:$C$11,3,FALSE))</f>
        <v>778</v>
      </c>
      <c r="E26" s="63">
        <f>IF(Summary!$C$5="Y",'Score Analysis'!C26,IF(Summary!$C$5="N",'Score Analysis'!D26,0))</f>
        <v>778</v>
      </c>
      <c r="F26" s="42"/>
      <c r="G26" s="45">
        <v>11</v>
      </c>
      <c r="H26" s="44" t="s">
        <v>20</v>
      </c>
      <c r="I26" s="79">
        <v>1.0230159558908775E-3</v>
      </c>
      <c r="J26" s="72">
        <f>'WMC Loss McConaughy-GI'!B64</f>
        <v>0.85569873964343235</v>
      </c>
      <c r="K26" s="72">
        <f>'WMC Loss McConaughy-GI'!C64</f>
        <v>0.90244246315302012</v>
      </c>
      <c r="L26" s="72">
        <f>'WMC Loss McConaughy-GI'!D64</f>
        <v>0.72919844048167382</v>
      </c>
      <c r="N26" s="4">
        <f t="shared" si="1"/>
        <v>1947</v>
      </c>
      <c r="O26" s="4">
        <f t="shared" si="2"/>
        <v>12</v>
      </c>
      <c r="P26" s="64">
        <v>17502</v>
      </c>
      <c r="Q26" s="31">
        <f t="shared" si="3"/>
        <v>194712</v>
      </c>
      <c r="R26" s="64" t="str">
        <f t="shared" si="4"/>
        <v>Normal</v>
      </c>
      <c r="S26" s="65">
        <v>0</v>
      </c>
      <c r="T26" s="65">
        <f t="shared" si="5"/>
        <v>0</v>
      </c>
      <c r="U26" s="69">
        <f t="shared" si="11"/>
        <v>775.45768774978433</v>
      </c>
      <c r="V26" s="70">
        <f t="shared" si="6"/>
        <v>0</v>
      </c>
      <c r="W26" s="70">
        <f t="shared" si="7"/>
        <v>0.21714113345797278</v>
      </c>
      <c r="X26" s="70">
        <f t="shared" si="8"/>
        <v>0</v>
      </c>
      <c r="Y26" s="71">
        <f t="shared" si="9"/>
        <v>0</v>
      </c>
      <c r="AA26" s="4">
        <v>1958</v>
      </c>
      <c r="AB26" s="4" t="s">
        <v>5</v>
      </c>
      <c r="AC26" s="66">
        <f t="shared" si="10"/>
        <v>738.20156702753127</v>
      </c>
      <c r="AD26" s="55"/>
    </row>
    <row r="27" spans="1:30" x14ac:dyDescent="0.25">
      <c r="A27" s="40">
        <v>1959</v>
      </c>
      <c r="B27" s="40" t="s">
        <v>7</v>
      </c>
      <c r="C27" s="63">
        <f>VLOOKUP(Summary!$C$4,'Score Analysis'!$A$5:$C$11,3,FALSE)</f>
        <v>778</v>
      </c>
      <c r="D27" s="63">
        <f>IF(B27="Dry",0,VLOOKUP(Summary!$C$4,'Score Analysis'!$A$5:$C$11,3,FALSE))</f>
        <v>0</v>
      </c>
      <c r="E27" s="63">
        <f>IF(Summary!$C$5="Y",'Score Analysis'!C27,IF(Summary!$C$5="N",'Score Analysis'!D27,0))</f>
        <v>778</v>
      </c>
      <c r="F27" s="42"/>
      <c r="G27" s="45">
        <v>12</v>
      </c>
      <c r="H27" s="44" t="s">
        <v>21</v>
      </c>
      <c r="I27" s="79">
        <v>2.8001673964709906E-4</v>
      </c>
      <c r="J27" s="72">
        <f>'WMC Loss McConaughy-GI'!B65</f>
        <v>0.86319500344153222</v>
      </c>
      <c r="K27" s="72">
        <f>'WMC Loss McConaughy-GI'!C65</f>
        <v>0.89132714947237091</v>
      </c>
      <c r="L27" s="72">
        <f>'WMC Loss McConaughy-GI'!D65</f>
        <v>0.8414325610380079</v>
      </c>
      <c r="N27" s="4">
        <f t="shared" si="1"/>
        <v>1948</v>
      </c>
      <c r="O27" s="4">
        <f t="shared" si="2"/>
        <v>1</v>
      </c>
      <c r="P27" s="64">
        <v>17533</v>
      </c>
      <c r="Q27" s="31">
        <f t="shared" si="3"/>
        <v>194801</v>
      </c>
      <c r="R27" s="64" t="str">
        <f t="shared" si="4"/>
        <v>Normal</v>
      </c>
      <c r="S27" s="65">
        <v>0</v>
      </c>
      <c r="T27" s="65">
        <f t="shared" si="5"/>
        <v>0</v>
      </c>
      <c r="U27" s="69">
        <f t="shared" si="11"/>
        <v>775.24054661632636</v>
      </c>
      <c r="V27" s="70">
        <f t="shared" si="6"/>
        <v>0</v>
      </c>
      <c r="W27" s="70">
        <f t="shared" si="7"/>
        <v>0.49090298929130283</v>
      </c>
      <c r="X27" s="70">
        <f t="shared" si="8"/>
        <v>0</v>
      </c>
      <c r="Y27" s="71">
        <f t="shared" si="9"/>
        <v>0</v>
      </c>
      <c r="AA27" s="4">
        <v>1959</v>
      </c>
      <c r="AB27" s="4" t="s">
        <v>7</v>
      </c>
      <c r="AC27" s="66">
        <f t="shared" si="10"/>
        <v>290.58259952496996</v>
      </c>
      <c r="AD27" s="55"/>
    </row>
    <row r="28" spans="1:30" x14ac:dyDescent="0.25">
      <c r="A28" s="40">
        <v>1960</v>
      </c>
      <c r="B28" s="40" t="s">
        <v>5</v>
      </c>
      <c r="C28" s="63">
        <f>VLOOKUP(Summary!$C$4,'Score Analysis'!$A$5:$C$11,3,FALSE)</f>
        <v>778</v>
      </c>
      <c r="D28" s="63">
        <f>IF(B28="Dry",0,VLOOKUP(Summary!$C$4,'Score Analysis'!$A$5:$C$11,3,FALSE))</f>
        <v>778</v>
      </c>
      <c r="E28" s="63">
        <f>IF(Summary!$C$5="Y",'Score Analysis'!C28,IF(Summary!$C$5="N",'Score Analysis'!D28,0))</f>
        <v>778</v>
      </c>
      <c r="F28" s="42"/>
      <c r="N28" s="4">
        <f t="shared" si="1"/>
        <v>1948</v>
      </c>
      <c r="O28" s="4">
        <f t="shared" si="2"/>
        <v>2</v>
      </c>
      <c r="P28" s="64">
        <v>17564</v>
      </c>
      <c r="Q28" s="31">
        <f t="shared" si="3"/>
        <v>194802</v>
      </c>
      <c r="R28" s="64" t="str">
        <f t="shared" si="4"/>
        <v>Normal</v>
      </c>
      <c r="S28" s="65">
        <v>0</v>
      </c>
      <c r="T28" s="65">
        <f t="shared" si="5"/>
        <v>0</v>
      </c>
      <c r="U28" s="69">
        <f t="shared" si="11"/>
        <v>774.74964362703508</v>
      </c>
      <c r="V28" s="70">
        <f t="shared" si="6"/>
        <v>0</v>
      </c>
      <c r="W28" s="70">
        <f t="shared" si="7"/>
        <v>1.6419751662605278</v>
      </c>
      <c r="X28" s="70">
        <f t="shared" si="8"/>
        <v>0</v>
      </c>
      <c r="Y28" s="71">
        <f t="shared" si="9"/>
        <v>0</v>
      </c>
      <c r="AA28" s="4">
        <v>1960</v>
      </c>
      <c r="AB28" s="4" t="s">
        <v>5</v>
      </c>
      <c r="AC28" s="66">
        <f t="shared" si="10"/>
        <v>714.34665229740926</v>
      </c>
      <c r="AD28" s="55"/>
    </row>
    <row r="29" spans="1:30" x14ac:dyDescent="0.25">
      <c r="A29" s="40">
        <v>1961</v>
      </c>
      <c r="B29" s="40" t="s">
        <v>7</v>
      </c>
      <c r="C29" s="63">
        <f>VLOOKUP(Summary!$C$4,'Score Analysis'!$A$5:$C$11,3,FALSE)</f>
        <v>778</v>
      </c>
      <c r="D29" s="63">
        <f>IF(B29="Dry",0,VLOOKUP(Summary!$C$4,'Score Analysis'!$A$5:$C$11,3,FALSE))</f>
        <v>0</v>
      </c>
      <c r="E29" s="63">
        <f>IF(Summary!$C$5="Y",'Score Analysis'!C29,IF(Summary!$C$5="N",'Score Analysis'!D29,0))</f>
        <v>778</v>
      </c>
      <c r="F29" s="42"/>
      <c r="N29" s="4">
        <f t="shared" si="1"/>
        <v>1948</v>
      </c>
      <c r="O29" s="4">
        <f t="shared" si="2"/>
        <v>3</v>
      </c>
      <c r="P29" s="64">
        <v>17593</v>
      </c>
      <c r="Q29" s="31">
        <f t="shared" si="3"/>
        <v>194803</v>
      </c>
      <c r="R29" s="64" t="str">
        <f t="shared" si="4"/>
        <v>Normal</v>
      </c>
      <c r="S29" s="65">
        <v>0</v>
      </c>
      <c r="T29" s="65">
        <f t="shared" si="5"/>
        <v>0</v>
      </c>
      <c r="U29" s="69">
        <f t="shared" si="11"/>
        <v>773.10766846077456</v>
      </c>
      <c r="V29" s="70">
        <f t="shared" si="6"/>
        <v>0</v>
      </c>
      <c r="W29" s="70">
        <f t="shared" si="7"/>
        <v>1.7602666592138947</v>
      </c>
      <c r="X29" s="70">
        <f t="shared" si="8"/>
        <v>0</v>
      </c>
      <c r="Y29" s="71">
        <f t="shared" si="9"/>
        <v>0</v>
      </c>
      <c r="AA29" s="4">
        <v>1961</v>
      </c>
      <c r="AB29" s="4" t="s">
        <v>7</v>
      </c>
      <c r="AC29" s="66">
        <f t="shared" si="10"/>
        <v>717.35180036825182</v>
      </c>
      <c r="AD29" s="55"/>
    </row>
    <row r="30" spans="1:30" x14ac:dyDescent="0.25">
      <c r="A30" s="40">
        <v>1962</v>
      </c>
      <c r="B30" s="40" t="s">
        <v>5</v>
      </c>
      <c r="C30" s="63">
        <f>VLOOKUP(Summary!$C$4,'Score Analysis'!$A$5:$C$11,3,FALSE)</f>
        <v>778</v>
      </c>
      <c r="D30" s="63">
        <f>IF(B30="Dry",0,VLOOKUP(Summary!$C$4,'Score Analysis'!$A$5:$C$11,3,FALSE))</f>
        <v>778</v>
      </c>
      <c r="E30" s="63">
        <f>IF(Summary!$C$5="Y",'Score Analysis'!C30,IF(Summary!$C$5="N",'Score Analysis'!D30,0))</f>
        <v>778</v>
      </c>
      <c r="F30" s="42"/>
      <c r="G30" s="2"/>
      <c r="K30" s="2"/>
      <c r="L30" s="2"/>
      <c r="N30" s="4">
        <f t="shared" si="1"/>
        <v>1948</v>
      </c>
      <c r="O30" s="4">
        <f t="shared" si="2"/>
        <v>4</v>
      </c>
      <c r="P30" s="64">
        <v>17624</v>
      </c>
      <c r="Q30" s="31">
        <f t="shared" si="3"/>
        <v>194804</v>
      </c>
      <c r="R30" s="64" t="str">
        <f t="shared" si="4"/>
        <v>Normal</v>
      </c>
      <c r="S30" s="65">
        <v>13300.000000000011</v>
      </c>
      <c r="T30" s="65">
        <f t="shared" si="5"/>
        <v>0</v>
      </c>
      <c r="U30" s="69">
        <f t="shared" si="11"/>
        <v>771.34740180156064</v>
      </c>
      <c r="V30" s="70">
        <f t="shared" si="6"/>
        <v>771.34740180156064</v>
      </c>
      <c r="W30" s="70">
        <f t="shared" si="7"/>
        <v>0</v>
      </c>
      <c r="X30" s="70">
        <f t="shared" si="8"/>
        <v>57.000749504151372</v>
      </c>
      <c r="Y30" s="71">
        <f t="shared" si="9"/>
        <v>714.34665229740926</v>
      </c>
      <c r="AA30" s="4">
        <v>1962</v>
      </c>
      <c r="AB30" s="4" t="s">
        <v>5</v>
      </c>
      <c r="AC30" s="66">
        <f t="shared" si="10"/>
        <v>714.34665229740926</v>
      </c>
      <c r="AD30" s="55"/>
    </row>
    <row r="31" spans="1:30" x14ac:dyDescent="0.25">
      <c r="A31" s="40">
        <v>1963</v>
      </c>
      <c r="B31" s="40" t="s">
        <v>7</v>
      </c>
      <c r="C31" s="63">
        <f>VLOOKUP(Summary!$C$4,'Score Analysis'!$A$5:$C$11,3,FALSE)</f>
        <v>778</v>
      </c>
      <c r="D31" s="63">
        <f>IF(B31="Dry",0,VLOOKUP(Summary!$C$4,'Score Analysis'!$A$5:$C$11,3,FALSE))</f>
        <v>0</v>
      </c>
      <c r="E31" s="63">
        <f>IF(Summary!$C$5="Y",'Score Analysis'!C31,IF(Summary!$C$5="N",'Score Analysis'!D31,0))</f>
        <v>778</v>
      </c>
      <c r="F31" s="42"/>
      <c r="K31" s="57"/>
      <c r="L31" s="57"/>
      <c r="N31" s="4">
        <f t="shared" si="1"/>
        <v>1948</v>
      </c>
      <c r="O31" s="4">
        <f t="shared" si="2"/>
        <v>5</v>
      </c>
      <c r="P31" s="64">
        <v>17654</v>
      </c>
      <c r="Q31" s="31">
        <f t="shared" si="3"/>
        <v>194805</v>
      </c>
      <c r="R31" s="64" t="str">
        <f t="shared" si="4"/>
        <v>Normal</v>
      </c>
      <c r="S31" s="65">
        <v>10400.000000000005</v>
      </c>
      <c r="T31" s="65">
        <f t="shared" si="5"/>
        <v>0</v>
      </c>
      <c r="U31" s="69">
        <f t="shared" si="11"/>
        <v>0</v>
      </c>
      <c r="V31" s="70">
        <f t="shared" si="6"/>
        <v>0</v>
      </c>
      <c r="W31" s="70">
        <f t="shared" si="7"/>
        <v>0</v>
      </c>
      <c r="X31" s="70">
        <f t="shared" si="8"/>
        <v>0</v>
      </c>
      <c r="Y31" s="71">
        <f t="shared" si="9"/>
        <v>0</v>
      </c>
      <c r="AA31" s="4">
        <v>1963</v>
      </c>
      <c r="AB31" s="4" t="s">
        <v>7</v>
      </c>
      <c r="AC31" s="66">
        <f t="shared" si="10"/>
        <v>290.58259952496996</v>
      </c>
      <c r="AD31" s="55"/>
    </row>
    <row r="32" spans="1:30" x14ac:dyDescent="0.25">
      <c r="A32" s="40">
        <v>1964</v>
      </c>
      <c r="B32" s="40" t="s">
        <v>7</v>
      </c>
      <c r="C32" s="63">
        <f>VLOOKUP(Summary!$C$4,'Score Analysis'!$A$5:$C$11,3,FALSE)</f>
        <v>778</v>
      </c>
      <c r="D32" s="63">
        <f>IF(B32="Dry",0,VLOOKUP(Summary!$C$4,'Score Analysis'!$A$5:$C$11,3,FALSE))</f>
        <v>0</v>
      </c>
      <c r="E32" s="63">
        <f>IF(Summary!$C$5="Y",'Score Analysis'!C32,IF(Summary!$C$5="N",'Score Analysis'!D32,0))</f>
        <v>778</v>
      </c>
      <c r="F32" s="42"/>
      <c r="K32" s="57"/>
      <c r="L32" s="57"/>
      <c r="N32" s="4">
        <f t="shared" si="1"/>
        <v>1948</v>
      </c>
      <c r="O32" s="4">
        <f t="shared" si="2"/>
        <v>6</v>
      </c>
      <c r="P32" s="64">
        <v>17685</v>
      </c>
      <c r="Q32" s="31">
        <f t="shared" si="3"/>
        <v>194806</v>
      </c>
      <c r="R32" s="64" t="str">
        <f t="shared" si="4"/>
        <v>Normal</v>
      </c>
      <c r="S32" s="65">
        <v>86999.999999999985</v>
      </c>
      <c r="T32" s="65">
        <f t="shared" si="5"/>
        <v>0</v>
      </c>
      <c r="U32" s="69">
        <f t="shared" si="11"/>
        <v>0</v>
      </c>
      <c r="V32" s="70">
        <f t="shared" si="6"/>
        <v>0</v>
      </c>
      <c r="W32" s="70">
        <f t="shared" si="7"/>
        <v>0</v>
      </c>
      <c r="X32" s="70">
        <f t="shared" si="8"/>
        <v>0</v>
      </c>
      <c r="Y32" s="71">
        <f t="shared" si="9"/>
        <v>0</v>
      </c>
      <c r="AA32" s="4">
        <v>1964</v>
      </c>
      <c r="AB32" s="4" t="s">
        <v>7</v>
      </c>
      <c r="AC32" s="66">
        <f t="shared" si="10"/>
        <v>717.35180036825182</v>
      </c>
      <c r="AD32" s="55"/>
    </row>
    <row r="33" spans="1:30" x14ac:dyDescent="0.25">
      <c r="A33" s="40">
        <v>1965</v>
      </c>
      <c r="B33" s="40" t="s">
        <v>6</v>
      </c>
      <c r="C33" s="63">
        <f>VLOOKUP(Summary!$C$4,'Score Analysis'!$A$5:$C$11,3,FALSE)</f>
        <v>778</v>
      </c>
      <c r="D33" s="63">
        <f>IF(B33="Dry",0,VLOOKUP(Summary!$C$4,'Score Analysis'!$A$5:$C$11,3,FALSE))</f>
        <v>778</v>
      </c>
      <c r="E33" s="63">
        <f>IF(Summary!$C$5="Y",'Score Analysis'!C33,IF(Summary!$C$5="N",'Score Analysis'!D33,0))</f>
        <v>778</v>
      </c>
      <c r="F33" s="42"/>
      <c r="K33" s="57"/>
      <c r="L33" s="57"/>
      <c r="N33" s="4">
        <f t="shared" si="1"/>
        <v>1948</v>
      </c>
      <c r="O33" s="4">
        <f t="shared" si="2"/>
        <v>7</v>
      </c>
      <c r="P33" s="64">
        <v>17715</v>
      </c>
      <c r="Q33" s="31">
        <f t="shared" si="3"/>
        <v>194807</v>
      </c>
      <c r="R33" s="64" t="str">
        <f t="shared" si="4"/>
        <v>Normal</v>
      </c>
      <c r="S33" s="65">
        <v>23299.999999999996</v>
      </c>
      <c r="T33" s="65">
        <f t="shared" si="5"/>
        <v>0</v>
      </c>
      <c r="U33" s="69">
        <f t="shared" si="11"/>
        <v>0</v>
      </c>
      <c r="V33" s="70">
        <f t="shared" si="6"/>
        <v>0</v>
      </c>
      <c r="W33" s="70">
        <f t="shared" si="7"/>
        <v>0</v>
      </c>
      <c r="X33" s="70">
        <f t="shared" si="8"/>
        <v>0</v>
      </c>
      <c r="Y33" s="71">
        <f t="shared" si="9"/>
        <v>0</v>
      </c>
      <c r="AA33" s="4">
        <v>1965</v>
      </c>
      <c r="AB33" s="4" t="s">
        <v>6</v>
      </c>
      <c r="AC33" s="66">
        <f t="shared" si="10"/>
        <v>734.16189905366673</v>
      </c>
      <c r="AD33" s="55"/>
    </row>
    <row r="34" spans="1:30" x14ac:dyDescent="0.25">
      <c r="A34" s="40">
        <v>1966</v>
      </c>
      <c r="B34" s="40" t="s">
        <v>5</v>
      </c>
      <c r="C34" s="63">
        <f>VLOOKUP(Summary!$C$4,'Score Analysis'!$A$5:$C$11,3,FALSE)</f>
        <v>778</v>
      </c>
      <c r="D34" s="63">
        <f>IF(B34="Dry",0,VLOOKUP(Summary!$C$4,'Score Analysis'!$A$5:$C$11,3,FALSE))</f>
        <v>778</v>
      </c>
      <c r="E34" s="63">
        <f>IF(Summary!$C$5="Y",'Score Analysis'!C34,IF(Summary!$C$5="N",'Score Analysis'!D34,0))</f>
        <v>778</v>
      </c>
      <c r="F34" s="42"/>
      <c r="K34" s="57"/>
      <c r="L34" s="57"/>
      <c r="N34" s="4">
        <f t="shared" si="1"/>
        <v>1948</v>
      </c>
      <c r="O34" s="4">
        <f t="shared" si="2"/>
        <v>8</v>
      </c>
      <c r="P34" s="64">
        <v>17746</v>
      </c>
      <c r="Q34" s="31">
        <f t="shared" si="3"/>
        <v>194808</v>
      </c>
      <c r="R34" s="64" t="str">
        <f t="shared" si="4"/>
        <v>Normal</v>
      </c>
      <c r="S34" s="65">
        <v>39800</v>
      </c>
      <c r="T34" s="65">
        <f t="shared" si="5"/>
        <v>0</v>
      </c>
      <c r="U34" s="69">
        <f t="shared" si="11"/>
        <v>0</v>
      </c>
      <c r="V34" s="70">
        <f t="shared" si="6"/>
        <v>0</v>
      </c>
      <c r="W34" s="70">
        <f t="shared" si="7"/>
        <v>0</v>
      </c>
      <c r="X34" s="70">
        <f t="shared" si="8"/>
        <v>0</v>
      </c>
      <c r="Y34" s="71">
        <f t="shared" si="9"/>
        <v>0</v>
      </c>
      <c r="AA34" s="4">
        <v>1966</v>
      </c>
      <c r="AB34" s="4" t="s">
        <v>5</v>
      </c>
      <c r="AC34" s="66">
        <f t="shared" si="10"/>
        <v>738.20156702753127</v>
      </c>
      <c r="AD34" s="55"/>
    </row>
    <row r="35" spans="1:30" x14ac:dyDescent="0.25">
      <c r="A35" s="40">
        <v>1967</v>
      </c>
      <c r="B35" s="40" t="s">
        <v>5</v>
      </c>
      <c r="C35" s="63">
        <f>VLOOKUP(Summary!$C$4,'Score Analysis'!$A$5:$C$11,3,FALSE)</f>
        <v>778</v>
      </c>
      <c r="D35" s="63">
        <f>IF(B35="Dry",0,VLOOKUP(Summary!$C$4,'Score Analysis'!$A$5:$C$11,3,FALSE))</f>
        <v>778</v>
      </c>
      <c r="E35" s="63">
        <f>IF(Summary!$C$5="Y",'Score Analysis'!C35,IF(Summary!$C$5="N",'Score Analysis'!D35,0))</f>
        <v>778</v>
      </c>
      <c r="F35" s="42"/>
      <c r="K35" s="57"/>
      <c r="L35" s="57"/>
      <c r="N35" s="4">
        <f t="shared" si="1"/>
        <v>1948</v>
      </c>
      <c r="O35" s="4">
        <f t="shared" si="2"/>
        <v>9</v>
      </c>
      <c r="P35" s="64">
        <v>17777</v>
      </c>
      <c r="Q35" s="31">
        <f t="shared" si="3"/>
        <v>194809</v>
      </c>
      <c r="R35" s="64" t="str">
        <f t="shared" si="4"/>
        <v>Normal</v>
      </c>
      <c r="S35" s="65">
        <v>51300</v>
      </c>
      <c r="T35" s="65">
        <f t="shared" si="5"/>
        <v>0</v>
      </c>
      <c r="U35" s="69">
        <f t="shared" si="11"/>
        <v>0</v>
      </c>
      <c r="V35" s="70">
        <f t="shared" si="6"/>
        <v>0</v>
      </c>
      <c r="W35" s="70">
        <f t="shared" si="7"/>
        <v>0</v>
      </c>
      <c r="X35" s="70">
        <f t="shared" si="8"/>
        <v>0</v>
      </c>
      <c r="Y35" s="71">
        <f t="shared" si="9"/>
        <v>0</v>
      </c>
      <c r="AA35" s="4">
        <v>1967</v>
      </c>
      <c r="AB35" s="4" t="s">
        <v>5</v>
      </c>
      <c r="AC35" s="66">
        <f t="shared" si="10"/>
        <v>738.20156702753127</v>
      </c>
      <c r="AD35" s="55"/>
    </row>
    <row r="36" spans="1:30" x14ac:dyDescent="0.25">
      <c r="A36" s="40">
        <v>1968</v>
      </c>
      <c r="B36" s="40" t="s">
        <v>5</v>
      </c>
      <c r="C36" s="63">
        <f>VLOOKUP(Summary!$C$4,'Score Analysis'!$A$5:$C$11,3,FALSE)</f>
        <v>778</v>
      </c>
      <c r="D36" s="63">
        <f>IF(B36="Dry",0,VLOOKUP(Summary!$C$4,'Score Analysis'!$A$5:$C$11,3,FALSE))</f>
        <v>778</v>
      </c>
      <c r="E36" s="63">
        <f>IF(Summary!$C$5="Y",'Score Analysis'!C36,IF(Summary!$C$5="N",'Score Analysis'!D36,0))</f>
        <v>778</v>
      </c>
      <c r="F36" s="42"/>
      <c r="K36" s="57"/>
      <c r="L36" s="57"/>
      <c r="N36" s="4">
        <f t="shared" si="1"/>
        <v>1948</v>
      </c>
      <c r="O36" s="4">
        <f t="shared" si="2"/>
        <v>10</v>
      </c>
      <c r="P36" s="64">
        <v>17807</v>
      </c>
      <c r="Q36" s="31">
        <f t="shared" si="3"/>
        <v>194810</v>
      </c>
      <c r="R36" s="64" t="str">
        <f t="shared" si="4"/>
        <v>Normal</v>
      </c>
      <c r="S36" s="65">
        <v>49100</v>
      </c>
      <c r="T36" s="65">
        <f t="shared" si="5"/>
        <v>778</v>
      </c>
      <c r="U36" s="69">
        <f t="shared" si="11"/>
        <v>778</v>
      </c>
      <c r="V36" s="70">
        <f t="shared" si="6"/>
        <v>0</v>
      </c>
      <c r="W36" s="70">
        <f t="shared" si="7"/>
        <v>1.7481942671619473</v>
      </c>
      <c r="X36" s="70">
        <f t="shared" si="8"/>
        <v>0</v>
      </c>
      <c r="Y36" s="71">
        <f t="shared" si="9"/>
        <v>0</v>
      </c>
      <c r="AA36" s="4">
        <v>1968</v>
      </c>
      <c r="AB36" s="4" t="s">
        <v>5</v>
      </c>
      <c r="AC36" s="66">
        <f t="shared" si="10"/>
        <v>738.20156702753127</v>
      </c>
      <c r="AD36" s="55"/>
    </row>
    <row r="37" spans="1:30" x14ac:dyDescent="0.25">
      <c r="A37" s="40">
        <v>1969</v>
      </c>
      <c r="B37" s="40" t="s">
        <v>5</v>
      </c>
      <c r="C37" s="63">
        <f>VLOOKUP(Summary!$C$4,'Score Analysis'!$A$5:$C$11,3,FALSE)</f>
        <v>778</v>
      </c>
      <c r="D37" s="63">
        <f>IF(B37="Dry",0,VLOOKUP(Summary!$C$4,'Score Analysis'!$A$5:$C$11,3,FALSE))</f>
        <v>778</v>
      </c>
      <c r="E37" s="63">
        <f>IF(Summary!$C$5="Y",'Score Analysis'!C37,IF(Summary!$C$5="N",'Score Analysis'!D37,0))</f>
        <v>778</v>
      </c>
      <c r="F37" s="42"/>
      <c r="K37" s="57"/>
      <c r="L37" s="57"/>
      <c r="N37" s="4">
        <f t="shared" si="1"/>
        <v>1948</v>
      </c>
      <c r="O37" s="4">
        <f t="shared" si="2"/>
        <v>11</v>
      </c>
      <c r="P37" s="64">
        <v>17838</v>
      </c>
      <c r="Q37" s="31">
        <f t="shared" si="3"/>
        <v>194811</v>
      </c>
      <c r="R37" s="64" t="str">
        <f t="shared" si="4"/>
        <v>Normal</v>
      </c>
      <c r="S37" s="65">
        <v>10200.000000000004</v>
      </c>
      <c r="T37" s="65">
        <f t="shared" si="5"/>
        <v>0</v>
      </c>
      <c r="U37" s="69">
        <f t="shared" si="11"/>
        <v>776.25180573283808</v>
      </c>
      <c r="V37" s="70">
        <f t="shared" si="6"/>
        <v>0</v>
      </c>
      <c r="W37" s="70">
        <f t="shared" si="7"/>
        <v>0.7941179830537991</v>
      </c>
      <c r="X37" s="70">
        <f t="shared" si="8"/>
        <v>0</v>
      </c>
      <c r="Y37" s="71">
        <f t="shared" si="9"/>
        <v>0</v>
      </c>
      <c r="AA37" s="4">
        <v>1969</v>
      </c>
      <c r="AB37" s="4" t="s">
        <v>5</v>
      </c>
      <c r="AC37" s="66">
        <f t="shared" si="10"/>
        <v>714.34665229740926</v>
      </c>
      <c r="AD37" s="55"/>
    </row>
    <row r="38" spans="1:30" x14ac:dyDescent="0.25">
      <c r="A38" s="40">
        <v>1970</v>
      </c>
      <c r="B38" s="40" t="s">
        <v>6</v>
      </c>
      <c r="C38" s="63">
        <f>VLOOKUP(Summary!$C$4,'Score Analysis'!$A$5:$C$11,3,FALSE)</f>
        <v>778</v>
      </c>
      <c r="D38" s="63">
        <f>IF(B38="Dry",0,VLOOKUP(Summary!$C$4,'Score Analysis'!$A$5:$C$11,3,FALSE))</f>
        <v>778</v>
      </c>
      <c r="E38" s="63">
        <f>IF(Summary!$C$5="Y",'Score Analysis'!C38,IF(Summary!$C$5="N",'Score Analysis'!D38,0))</f>
        <v>778</v>
      </c>
      <c r="F38" s="42"/>
      <c r="K38" s="57"/>
      <c r="L38" s="57"/>
      <c r="N38" s="4">
        <f t="shared" si="1"/>
        <v>1948</v>
      </c>
      <c r="O38" s="4">
        <f t="shared" si="2"/>
        <v>12</v>
      </c>
      <c r="P38" s="64">
        <v>17868</v>
      </c>
      <c r="Q38" s="31">
        <f t="shared" si="3"/>
        <v>194812</v>
      </c>
      <c r="R38" s="64" t="str">
        <f t="shared" si="4"/>
        <v>Normal</v>
      </c>
      <c r="S38" s="65">
        <v>0</v>
      </c>
      <c r="T38" s="65">
        <f t="shared" si="5"/>
        <v>0</v>
      </c>
      <c r="U38" s="69">
        <f t="shared" si="11"/>
        <v>775.45768774978433</v>
      </c>
      <c r="V38" s="70">
        <f t="shared" si="6"/>
        <v>0</v>
      </c>
      <c r="W38" s="70">
        <f t="shared" si="7"/>
        <v>0.21714113345797278</v>
      </c>
      <c r="X38" s="70">
        <f t="shared" si="8"/>
        <v>0</v>
      </c>
      <c r="Y38" s="71">
        <f t="shared" si="9"/>
        <v>0</v>
      </c>
      <c r="AA38" s="4">
        <v>1970</v>
      </c>
      <c r="AB38" s="4" t="s">
        <v>6</v>
      </c>
      <c r="AC38" s="66">
        <f t="shared" si="10"/>
        <v>734.16189905366673</v>
      </c>
      <c r="AD38" s="55"/>
    </row>
    <row r="39" spans="1:30" x14ac:dyDescent="0.25">
      <c r="A39" s="40">
        <v>1971</v>
      </c>
      <c r="B39" s="40" t="s">
        <v>6</v>
      </c>
      <c r="C39" s="63">
        <f>VLOOKUP(Summary!$C$4,'Score Analysis'!$A$5:$C$11,3,FALSE)</f>
        <v>778</v>
      </c>
      <c r="D39" s="63">
        <f>IF(B39="Dry",0,VLOOKUP(Summary!$C$4,'Score Analysis'!$A$5:$C$11,3,FALSE))</f>
        <v>778</v>
      </c>
      <c r="E39" s="63">
        <f>IF(Summary!$C$5="Y",'Score Analysis'!C39,IF(Summary!$C$5="N",'Score Analysis'!D39,0))</f>
        <v>778</v>
      </c>
      <c r="F39" s="42"/>
      <c r="K39" s="57"/>
      <c r="L39" s="57"/>
      <c r="N39" s="4">
        <f t="shared" si="1"/>
        <v>1949</v>
      </c>
      <c r="O39" s="4">
        <f t="shared" si="2"/>
        <v>1</v>
      </c>
      <c r="P39" s="64">
        <v>17899</v>
      </c>
      <c r="Q39" s="31">
        <f t="shared" si="3"/>
        <v>194901</v>
      </c>
      <c r="R39" s="64" t="str">
        <f t="shared" si="4"/>
        <v>Wet</v>
      </c>
      <c r="S39" s="65">
        <v>0</v>
      </c>
      <c r="T39" s="65">
        <f t="shared" si="5"/>
        <v>0</v>
      </c>
      <c r="U39" s="69">
        <f t="shared" si="11"/>
        <v>775.24054661632636</v>
      </c>
      <c r="V39" s="70">
        <f t="shared" si="6"/>
        <v>0</v>
      </c>
      <c r="W39" s="70">
        <f t="shared" si="7"/>
        <v>0.49090298929130283</v>
      </c>
      <c r="X39" s="70">
        <f t="shared" si="8"/>
        <v>0</v>
      </c>
      <c r="Y39" s="71">
        <f t="shared" si="9"/>
        <v>0</v>
      </c>
      <c r="AA39" s="4">
        <v>1971</v>
      </c>
      <c r="AB39" s="4" t="s">
        <v>6</v>
      </c>
      <c r="AC39" s="66">
        <f t="shared" si="10"/>
        <v>734.16189905366673</v>
      </c>
      <c r="AD39" s="55"/>
    </row>
    <row r="40" spans="1:30" x14ac:dyDescent="0.25">
      <c r="A40" s="40">
        <v>1972</v>
      </c>
      <c r="B40" s="40" t="s">
        <v>6</v>
      </c>
      <c r="C40" s="63">
        <f>VLOOKUP(Summary!$C$4,'Score Analysis'!$A$5:$C$11,3,FALSE)</f>
        <v>778</v>
      </c>
      <c r="D40" s="63">
        <f>IF(B40="Dry",0,VLOOKUP(Summary!$C$4,'Score Analysis'!$A$5:$C$11,3,FALSE))</f>
        <v>778</v>
      </c>
      <c r="E40" s="63">
        <f>IF(Summary!$C$5="Y",'Score Analysis'!C40,IF(Summary!$C$5="N",'Score Analysis'!D40,0))</f>
        <v>778</v>
      </c>
      <c r="F40" s="42"/>
      <c r="K40" s="57"/>
      <c r="L40" s="57"/>
      <c r="N40" s="4">
        <f t="shared" si="1"/>
        <v>1949</v>
      </c>
      <c r="O40" s="4">
        <f t="shared" si="2"/>
        <v>2</v>
      </c>
      <c r="P40" s="64">
        <v>17930</v>
      </c>
      <c r="Q40" s="31">
        <f t="shared" si="3"/>
        <v>194902</v>
      </c>
      <c r="R40" s="64" t="str">
        <f t="shared" si="4"/>
        <v>Wet</v>
      </c>
      <c r="S40" s="65">
        <v>48599.999999999993</v>
      </c>
      <c r="T40" s="65">
        <f t="shared" si="5"/>
        <v>0</v>
      </c>
      <c r="U40" s="69">
        <f t="shared" si="11"/>
        <v>774.74964362703508</v>
      </c>
      <c r="V40" s="70">
        <f t="shared" si="6"/>
        <v>0</v>
      </c>
      <c r="W40" s="70">
        <f t="shared" si="7"/>
        <v>1.6419751662605278</v>
      </c>
      <c r="X40" s="70">
        <f t="shared" si="8"/>
        <v>0</v>
      </c>
      <c r="Y40" s="71">
        <f t="shared" si="9"/>
        <v>0</v>
      </c>
      <c r="AA40" s="4">
        <v>1972</v>
      </c>
      <c r="AB40" s="4" t="s">
        <v>6</v>
      </c>
      <c r="AC40" s="66">
        <f t="shared" si="10"/>
        <v>734.16189905366673</v>
      </c>
      <c r="AD40" s="55"/>
    </row>
    <row r="41" spans="1:30" x14ac:dyDescent="0.25">
      <c r="A41" s="40">
        <v>1973</v>
      </c>
      <c r="B41" s="40" t="s">
        <v>6</v>
      </c>
      <c r="C41" s="63">
        <f>VLOOKUP(Summary!$C$4,'Score Analysis'!$A$5:$C$11,3,FALSE)</f>
        <v>778</v>
      </c>
      <c r="D41" s="63">
        <f>IF(B41="Dry",0,VLOOKUP(Summary!$C$4,'Score Analysis'!$A$5:$C$11,3,FALSE))</f>
        <v>778</v>
      </c>
      <c r="E41" s="63">
        <f>IF(Summary!$C$5="Y",'Score Analysis'!C41,IF(Summary!$C$5="N",'Score Analysis'!D41,0))</f>
        <v>778</v>
      </c>
      <c r="F41" s="42"/>
      <c r="K41" s="57"/>
      <c r="L41" s="57"/>
      <c r="N41" s="4">
        <f t="shared" si="1"/>
        <v>1949</v>
      </c>
      <c r="O41" s="4">
        <f t="shared" si="2"/>
        <v>3</v>
      </c>
      <c r="P41" s="64">
        <v>17958</v>
      </c>
      <c r="Q41" s="31">
        <f t="shared" si="3"/>
        <v>194903</v>
      </c>
      <c r="R41" s="64" t="str">
        <f t="shared" si="4"/>
        <v>Wet</v>
      </c>
      <c r="S41" s="65">
        <v>0</v>
      </c>
      <c r="T41" s="65">
        <f t="shared" si="5"/>
        <v>0</v>
      </c>
      <c r="U41" s="69">
        <f t="shared" si="11"/>
        <v>773.10766846077456</v>
      </c>
      <c r="V41" s="70">
        <f t="shared" si="6"/>
        <v>0</v>
      </c>
      <c r="W41" s="70">
        <f t="shared" si="7"/>
        <v>1.7602666592138947</v>
      </c>
      <c r="X41" s="70">
        <f t="shared" si="8"/>
        <v>0</v>
      </c>
      <c r="Y41" s="71">
        <f t="shared" si="9"/>
        <v>0</v>
      </c>
      <c r="AA41" s="4">
        <v>1973</v>
      </c>
      <c r="AB41" s="4" t="s">
        <v>6</v>
      </c>
      <c r="AC41" s="66">
        <f t="shared" si="10"/>
        <v>734.16189905366673</v>
      </c>
      <c r="AD41" s="55"/>
    </row>
    <row r="42" spans="1:30" x14ac:dyDescent="0.25">
      <c r="A42" s="40">
        <v>1974</v>
      </c>
      <c r="B42" s="40" t="s">
        <v>6</v>
      </c>
      <c r="C42" s="63">
        <f>VLOOKUP(Summary!$C$4,'Score Analysis'!$A$5:$C$11,3,FALSE)</f>
        <v>778</v>
      </c>
      <c r="D42" s="63">
        <f>IF(B42="Dry",0,VLOOKUP(Summary!$C$4,'Score Analysis'!$A$5:$C$11,3,FALSE))</f>
        <v>778</v>
      </c>
      <c r="E42" s="63">
        <f>IF(Summary!$C$5="Y",'Score Analysis'!C42,IF(Summary!$C$5="N",'Score Analysis'!D42,0))</f>
        <v>778</v>
      </c>
      <c r="F42" s="42"/>
      <c r="K42" s="57"/>
      <c r="L42" s="57"/>
      <c r="N42" s="4">
        <f t="shared" si="1"/>
        <v>1949</v>
      </c>
      <c r="O42" s="4">
        <f t="shared" si="2"/>
        <v>4</v>
      </c>
      <c r="P42" s="64">
        <v>17989</v>
      </c>
      <c r="Q42" s="31">
        <f t="shared" si="3"/>
        <v>194904</v>
      </c>
      <c r="R42" s="64" t="str">
        <f t="shared" si="4"/>
        <v>Wet</v>
      </c>
      <c r="S42" s="65">
        <v>0</v>
      </c>
      <c r="T42" s="65">
        <f t="shared" si="5"/>
        <v>0</v>
      </c>
      <c r="U42" s="69">
        <f t="shared" si="11"/>
        <v>771.34740180156064</v>
      </c>
      <c r="V42" s="70">
        <f t="shared" si="6"/>
        <v>0</v>
      </c>
      <c r="W42" s="70">
        <f t="shared" si="7"/>
        <v>2.7589391633372844</v>
      </c>
      <c r="X42" s="70">
        <f t="shared" si="8"/>
        <v>0</v>
      </c>
      <c r="Y42" s="71">
        <f t="shared" si="9"/>
        <v>0</v>
      </c>
      <c r="AA42" s="4">
        <v>1974</v>
      </c>
      <c r="AB42" s="4" t="s">
        <v>6</v>
      </c>
      <c r="AC42" s="66">
        <f t="shared" si="10"/>
        <v>700.29472715782038</v>
      </c>
      <c r="AD42" s="55"/>
    </row>
    <row r="43" spans="1:30" x14ac:dyDescent="0.25">
      <c r="A43" s="40">
        <v>1975</v>
      </c>
      <c r="B43" s="40" t="s">
        <v>5</v>
      </c>
      <c r="C43" s="63">
        <f>VLOOKUP(Summary!$C$4,'Score Analysis'!$A$5:$C$11,3,FALSE)</f>
        <v>778</v>
      </c>
      <c r="D43" s="63">
        <f>IF(B43="Dry",0,VLOOKUP(Summary!$C$4,'Score Analysis'!$A$5:$C$11,3,FALSE))</f>
        <v>778</v>
      </c>
      <c r="E43" s="63">
        <f>IF(Summary!$C$5="Y",'Score Analysis'!C43,IF(Summary!$C$5="N",'Score Analysis'!D43,0))</f>
        <v>778</v>
      </c>
      <c r="F43" s="42"/>
      <c r="N43" s="4">
        <f t="shared" si="1"/>
        <v>1949</v>
      </c>
      <c r="O43" s="4">
        <f t="shared" si="2"/>
        <v>5</v>
      </c>
      <c r="P43" s="64">
        <v>18019</v>
      </c>
      <c r="Q43" s="31">
        <f t="shared" si="3"/>
        <v>194905</v>
      </c>
      <c r="R43" s="64" t="str">
        <f t="shared" si="4"/>
        <v>Wet</v>
      </c>
      <c r="S43" s="65">
        <v>14400.000000000005</v>
      </c>
      <c r="T43" s="65">
        <f t="shared" si="5"/>
        <v>0</v>
      </c>
      <c r="U43" s="69">
        <f t="shared" si="11"/>
        <v>768.5884626382234</v>
      </c>
      <c r="V43" s="70">
        <f t="shared" si="6"/>
        <v>768.5884626382234</v>
      </c>
      <c r="W43" s="70">
        <f t="shared" si="7"/>
        <v>0</v>
      </c>
      <c r="X43" s="70">
        <f t="shared" si="8"/>
        <v>68.293735480403029</v>
      </c>
      <c r="Y43" s="71">
        <f t="shared" si="9"/>
        <v>700.29472715782038</v>
      </c>
      <c r="AA43" s="4">
        <v>1975</v>
      </c>
      <c r="AB43" s="4" t="s">
        <v>5</v>
      </c>
      <c r="AC43" s="66">
        <f t="shared" si="10"/>
        <v>738.20156702753127</v>
      </c>
      <c r="AD43" s="55"/>
    </row>
    <row r="44" spans="1:30" x14ac:dyDescent="0.25">
      <c r="A44" s="40">
        <v>1976</v>
      </c>
      <c r="B44" s="40" t="s">
        <v>7</v>
      </c>
      <c r="C44" s="63">
        <f>VLOOKUP(Summary!$C$4,'Score Analysis'!$A$5:$C$11,3,FALSE)</f>
        <v>778</v>
      </c>
      <c r="D44" s="63">
        <f>IF(B44="Dry",0,VLOOKUP(Summary!$C$4,'Score Analysis'!$A$5:$C$11,3,FALSE))</f>
        <v>0</v>
      </c>
      <c r="E44" s="63">
        <f>IF(Summary!$C$5="Y",'Score Analysis'!C44,IF(Summary!$C$5="N",'Score Analysis'!D44,0))</f>
        <v>778</v>
      </c>
      <c r="F44" s="42"/>
      <c r="N44" s="4">
        <f t="shared" si="1"/>
        <v>1949</v>
      </c>
      <c r="O44" s="4">
        <f t="shared" si="2"/>
        <v>6</v>
      </c>
      <c r="P44" s="64">
        <v>18050</v>
      </c>
      <c r="Q44" s="31">
        <f t="shared" si="3"/>
        <v>194906</v>
      </c>
      <c r="R44" s="64" t="str">
        <f t="shared" si="4"/>
        <v>Wet</v>
      </c>
      <c r="S44" s="65">
        <v>0</v>
      </c>
      <c r="T44" s="65">
        <f t="shared" si="5"/>
        <v>0</v>
      </c>
      <c r="U44" s="69">
        <f t="shared" si="11"/>
        <v>0</v>
      </c>
      <c r="V44" s="70">
        <f t="shared" si="6"/>
        <v>0</v>
      </c>
      <c r="W44" s="70">
        <f t="shared" si="7"/>
        <v>0</v>
      </c>
      <c r="X44" s="70">
        <f t="shared" si="8"/>
        <v>0</v>
      </c>
      <c r="Y44" s="71">
        <f t="shared" si="9"/>
        <v>0</v>
      </c>
      <c r="AA44" s="4">
        <v>1976</v>
      </c>
      <c r="AB44" s="4" t="s">
        <v>7</v>
      </c>
      <c r="AC44" s="66">
        <f t="shared" si="10"/>
        <v>290.58259952496996</v>
      </c>
      <c r="AD44" s="55"/>
    </row>
    <row r="45" spans="1:30" x14ac:dyDescent="0.25">
      <c r="A45" s="40">
        <v>1977</v>
      </c>
      <c r="B45" s="40" t="s">
        <v>5</v>
      </c>
      <c r="C45" s="63">
        <f>VLOOKUP(Summary!$C$4,'Score Analysis'!$A$5:$C$11,3,FALSE)</f>
        <v>778</v>
      </c>
      <c r="D45" s="63">
        <f>IF(B45="Dry",0,VLOOKUP(Summary!$C$4,'Score Analysis'!$A$5:$C$11,3,FALSE))</f>
        <v>778</v>
      </c>
      <c r="E45" s="63">
        <f>IF(Summary!$C$5="Y",'Score Analysis'!C45,IF(Summary!$C$5="N",'Score Analysis'!D45,0))</f>
        <v>778</v>
      </c>
      <c r="F45" s="42"/>
      <c r="N45" s="4">
        <f t="shared" si="1"/>
        <v>1949</v>
      </c>
      <c r="O45" s="4">
        <f t="shared" si="2"/>
        <v>7</v>
      </c>
      <c r="P45" s="64">
        <v>18080</v>
      </c>
      <c r="Q45" s="31">
        <f t="shared" si="3"/>
        <v>194907</v>
      </c>
      <c r="R45" s="64" t="str">
        <f t="shared" si="4"/>
        <v>Wet</v>
      </c>
      <c r="S45" s="65">
        <v>0</v>
      </c>
      <c r="T45" s="65">
        <f t="shared" si="5"/>
        <v>0</v>
      </c>
      <c r="U45" s="69">
        <f t="shared" si="11"/>
        <v>0</v>
      </c>
      <c r="V45" s="70">
        <f t="shared" si="6"/>
        <v>0</v>
      </c>
      <c r="W45" s="70">
        <f t="shared" si="7"/>
        <v>0</v>
      </c>
      <c r="X45" s="70">
        <f t="shared" si="8"/>
        <v>0</v>
      </c>
      <c r="Y45" s="71">
        <f t="shared" si="9"/>
        <v>0</v>
      </c>
      <c r="AA45" s="4">
        <v>1977</v>
      </c>
      <c r="AB45" s="4" t="s">
        <v>5</v>
      </c>
      <c r="AC45" s="66">
        <f t="shared" si="10"/>
        <v>738.20156702753127</v>
      </c>
      <c r="AD45" s="55"/>
    </row>
    <row r="46" spans="1:30" x14ac:dyDescent="0.25">
      <c r="A46" s="40">
        <v>1978</v>
      </c>
      <c r="B46" s="40" t="s">
        <v>5</v>
      </c>
      <c r="C46" s="63">
        <f>VLOOKUP(Summary!$C$4,'Score Analysis'!$A$5:$C$11,3,FALSE)</f>
        <v>778</v>
      </c>
      <c r="D46" s="63">
        <f>IF(B46="Dry",0,VLOOKUP(Summary!$C$4,'Score Analysis'!$A$5:$C$11,3,FALSE))</f>
        <v>778</v>
      </c>
      <c r="E46" s="63">
        <f>IF(Summary!$C$5="Y",'Score Analysis'!C46,IF(Summary!$C$5="N",'Score Analysis'!D46,0))</f>
        <v>778</v>
      </c>
      <c r="F46" s="42"/>
      <c r="N46" s="4">
        <f t="shared" si="1"/>
        <v>1949</v>
      </c>
      <c r="O46" s="4">
        <f t="shared" si="2"/>
        <v>8</v>
      </c>
      <c r="P46" s="64">
        <v>18111</v>
      </c>
      <c r="Q46" s="31">
        <f t="shared" si="3"/>
        <v>194908</v>
      </c>
      <c r="R46" s="64" t="str">
        <f t="shared" si="4"/>
        <v>Wet</v>
      </c>
      <c r="S46" s="65">
        <v>24299.999999999996</v>
      </c>
      <c r="T46" s="65">
        <f t="shared" si="5"/>
        <v>0</v>
      </c>
      <c r="U46" s="69">
        <f t="shared" si="11"/>
        <v>0</v>
      </c>
      <c r="V46" s="70">
        <f t="shared" si="6"/>
        <v>0</v>
      </c>
      <c r="W46" s="70">
        <f t="shared" si="7"/>
        <v>0</v>
      </c>
      <c r="X46" s="70">
        <f t="shared" si="8"/>
        <v>0</v>
      </c>
      <c r="Y46" s="71">
        <f t="shared" si="9"/>
        <v>0</v>
      </c>
      <c r="AA46" s="4">
        <v>1978</v>
      </c>
      <c r="AB46" s="4" t="s">
        <v>5</v>
      </c>
      <c r="AC46" s="66">
        <f t="shared" si="10"/>
        <v>714.34665229740926</v>
      </c>
      <c r="AD46" s="55"/>
    </row>
    <row r="47" spans="1:30" x14ac:dyDescent="0.25">
      <c r="A47" s="40">
        <v>1979</v>
      </c>
      <c r="B47" s="40" t="s">
        <v>5</v>
      </c>
      <c r="C47" s="63">
        <f>VLOOKUP(Summary!$C$4,'Score Analysis'!$A$5:$C$11,3,FALSE)</f>
        <v>778</v>
      </c>
      <c r="D47" s="63">
        <f>IF(B47="Dry",0,VLOOKUP(Summary!$C$4,'Score Analysis'!$A$5:$C$11,3,FALSE))</f>
        <v>778</v>
      </c>
      <c r="E47" s="63">
        <f>IF(Summary!$C$5="Y",'Score Analysis'!C47,IF(Summary!$C$5="N",'Score Analysis'!D47,0))</f>
        <v>778</v>
      </c>
      <c r="F47" s="42"/>
      <c r="N47" s="4">
        <f t="shared" si="1"/>
        <v>1949</v>
      </c>
      <c r="O47" s="4">
        <f t="shared" si="2"/>
        <v>9</v>
      </c>
      <c r="P47" s="64">
        <v>18142</v>
      </c>
      <c r="Q47" s="31">
        <f t="shared" si="3"/>
        <v>194909</v>
      </c>
      <c r="R47" s="64" t="str">
        <f t="shared" si="4"/>
        <v>Wet</v>
      </c>
      <c r="S47" s="65">
        <v>16900</v>
      </c>
      <c r="T47" s="65">
        <f t="shared" si="5"/>
        <v>0</v>
      </c>
      <c r="U47" s="69">
        <f t="shared" si="11"/>
        <v>0</v>
      </c>
      <c r="V47" s="70">
        <f t="shared" si="6"/>
        <v>0</v>
      </c>
      <c r="W47" s="70">
        <f t="shared" si="7"/>
        <v>0</v>
      </c>
      <c r="X47" s="70">
        <f t="shared" si="8"/>
        <v>0</v>
      </c>
      <c r="Y47" s="71">
        <f t="shared" si="9"/>
        <v>0</v>
      </c>
      <c r="AA47" s="4">
        <v>1979</v>
      </c>
      <c r="AB47" s="4" t="s">
        <v>5</v>
      </c>
      <c r="AC47" s="66">
        <f t="shared" si="10"/>
        <v>738.20156702753127</v>
      </c>
      <c r="AD47" s="55"/>
    </row>
    <row r="48" spans="1:30" x14ac:dyDescent="0.25">
      <c r="A48" s="40">
        <v>1980</v>
      </c>
      <c r="B48" s="40" t="s">
        <v>6</v>
      </c>
      <c r="C48" s="63">
        <f>VLOOKUP(Summary!$C$4,'Score Analysis'!$A$5:$C$11,3,FALSE)</f>
        <v>778</v>
      </c>
      <c r="D48" s="63">
        <f>IF(B48="Dry",0,VLOOKUP(Summary!$C$4,'Score Analysis'!$A$5:$C$11,3,FALSE))</f>
        <v>778</v>
      </c>
      <c r="E48" s="63">
        <f>IF(Summary!$C$5="Y",'Score Analysis'!C48,IF(Summary!$C$5="N",'Score Analysis'!D48,0))</f>
        <v>778</v>
      </c>
      <c r="F48" s="42"/>
      <c r="N48" s="4">
        <f t="shared" si="1"/>
        <v>1949</v>
      </c>
      <c r="O48" s="4">
        <f t="shared" si="2"/>
        <v>10</v>
      </c>
      <c r="P48" s="64">
        <v>18172</v>
      </c>
      <c r="Q48" s="31">
        <f t="shared" si="3"/>
        <v>194910</v>
      </c>
      <c r="R48" s="64" t="str">
        <f t="shared" si="4"/>
        <v>Wet</v>
      </c>
      <c r="S48" s="65">
        <v>0</v>
      </c>
      <c r="T48" s="65">
        <f t="shared" si="5"/>
        <v>778</v>
      </c>
      <c r="U48" s="69">
        <f t="shared" si="11"/>
        <v>778</v>
      </c>
      <c r="V48" s="70">
        <f t="shared" si="6"/>
        <v>0</v>
      </c>
      <c r="W48" s="70">
        <f t="shared" si="7"/>
        <v>1.7481942671619473</v>
      </c>
      <c r="X48" s="70">
        <f t="shared" si="8"/>
        <v>0</v>
      </c>
      <c r="Y48" s="71">
        <f t="shared" si="9"/>
        <v>0</v>
      </c>
      <c r="AA48" s="4">
        <v>1980</v>
      </c>
      <c r="AB48" s="4" t="s">
        <v>6</v>
      </c>
      <c r="AC48" s="66">
        <f t="shared" si="10"/>
        <v>705.52183386557795</v>
      </c>
      <c r="AD48" s="55"/>
    </row>
    <row r="49" spans="1:30" x14ac:dyDescent="0.25">
      <c r="A49" s="40">
        <v>1981</v>
      </c>
      <c r="B49" s="40" t="s">
        <v>7</v>
      </c>
      <c r="C49" s="63">
        <f>VLOOKUP(Summary!$C$4,'Score Analysis'!$A$5:$C$11,3,FALSE)</f>
        <v>778</v>
      </c>
      <c r="D49" s="63">
        <f>IF(B49="Dry",0,VLOOKUP(Summary!$C$4,'Score Analysis'!$A$5:$C$11,3,FALSE))</f>
        <v>0</v>
      </c>
      <c r="E49" s="63">
        <f>IF(Summary!$C$5="Y",'Score Analysis'!C49,IF(Summary!$C$5="N",'Score Analysis'!D49,0))</f>
        <v>778</v>
      </c>
      <c r="F49" s="42"/>
      <c r="N49" s="4">
        <f t="shared" si="1"/>
        <v>1949</v>
      </c>
      <c r="O49" s="4">
        <f t="shared" si="2"/>
        <v>11</v>
      </c>
      <c r="P49" s="64">
        <v>18203</v>
      </c>
      <c r="Q49" s="31">
        <f t="shared" si="3"/>
        <v>194911</v>
      </c>
      <c r="R49" s="64" t="str">
        <f t="shared" si="4"/>
        <v>Wet</v>
      </c>
      <c r="S49" s="65">
        <v>0</v>
      </c>
      <c r="T49" s="65">
        <f t="shared" si="5"/>
        <v>0</v>
      </c>
      <c r="U49" s="69">
        <f t="shared" si="11"/>
        <v>776.25180573283808</v>
      </c>
      <c r="V49" s="70">
        <f t="shared" si="6"/>
        <v>0</v>
      </c>
      <c r="W49" s="70">
        <f t="shared" si="7"/>
        <v>0.7941179830537991</v>
      </c>
      <c r="X49" s="70">
        <f t="shared" si="8"/>
        <v>0</v>
      </c>
      <c r="Y49" s="71">
        <f t="shared" si="9"/>
        <v>0</v>
      </c>
      <c r="AA49" s="4">
        <v>1981</v>
      </c>
      <c r="AB49" s="4" t="s">
        <v>7</v>
      </c>
      <c r="AC49" s="66">
        <f t="shared" si="10"/>
        <v>717.35180036825182</v>
      </c>
      <c r="AD49" s="55"/>
    </row>
    <row r="50" spans="1:30" x14ac:dyDescent="0.25">
      <c r="A50" s="40">
        <v>1982</v>
      </c>
      <c r="B50" s="40" t="s">
        <v>5</v>
      </c>
      <c r="C50" s="63">
        <f>VLOOKUP(Summary!$C$4,'Score Analysis'!$A$5:$C$11,3,FALSE)</f>
        <v>778</v>
      </c>
      <c r="D50" s="63">
        <f>IF(B50="Dry",0,VLOOKUP(Summary!$C$4,'Score Analysis'!$A$5:$C$11,3,FALSE))</f>
        <v>778</v>
      </c>
      <c r="E50" s="63">
        <f>IF(Summary!$C$5="Y",'Score Analysis'!C50,IF(Summary!$C$5="N",'Score Analysis'!D50,0))</f>
        <v>778</v>
      </c>
      <c r="F50" s="42"/>
      <c r="N50" s="4">
        <f t="shared" si="1"/>
        <v>1949</v>
      </c>
      <c r="O50" s="4">
        <f t="shared" si="2"/>
        <v>12</v>
      </c>
      <c r="P50" s="64">
        <v>18233</v>
      </c>
      <c r="Q50" s="31">
        <f t="shared" si="3"/>
        <v>194912</v>
      </c>
      <c r="R50" s="64" t="str">
        <f t="shared" si="4"/>
        <v>Wet</v>
      </c>
      <c r="S50" s="65">
        <v>0</v>
      </c>
      <c r="T50" s="65">
        <f t="shared" si="5"/>
        <v>0</v>
      </c>
      <c r="U50" s="69">
        <f t="shared" si="11"/>
        <v>775.45768774978433</v>
      </c>
      <c r="V50" s="70">
        <f t="shared" si="6"/>
        <v>0</v>
      </c>
      <c r="W50" s="70">
        <f t="shared" si="7"/>
        <v>0.21714113345797278</v>
      </c>
      <c r="X50" s="70">
        <f t="shared" si="8"/>
        <v>0</v>
      </c>
      <c r="Y50" s="71">
        <f t="shared" si="9"/>
        <v>0</v>
      </c>
      <c r="AA50" s="4">
        <v>1982</v>
      </c>
      <c r="AB50" s="4" t="s">
        <v>5</v>
      </c>
      <c r="AC50" s="66">
        <f t="shared" si="10"/>
        <v>738.20156702753127</v>
      </c>
      <c r="AD50" s="55"/>
    </row>
    <row r="51" spans="1:30" x14ac:dyDescent="0.25">
      <c r="A51" s="40">
        <v>1983</v>
      </c>
      <c r="B51" s="40" t="s">
        <v>6</v>
      </c>
      <c r="C51" s="63">
        <f>VLOOKUP(Summary!$C$4,'Score Analysis'!$A$5:$C$11,3,FALSE)</f>
        <v>778</v>
      </c>
      <c r="D51" s="63">
        <f>IF(B51="Dry",0,VLOOKUP(Summary!$C$4,'Score Analysis'!$A$5:$C$11,3,FALSE))</f>
        <v>778</v>
      </c>
      <c r="E51" s="63">
        <f>IF(Summary!$C$5="Y",'Score Analysis'!C51,IF(Summary!$C$5="N",'Score Analysis'!D51,0))</f>
        <v>778</v>
      </c>
      <c r="F51" s="42"/>
      <c r="N51" s="4">
        <f t="shared" si="1"/>
        <v>1950</v>
      </c>
      <c r="O51" s="4">
        <f t="shared" si="2"/>
        <v>1</v>
      </c>
      <c r="P51" s="64">
        <v>18264</v>
      </c>
      <c r="Q51" s="31">
        <f t="shared" si="3"/>
        <v>195001</v>
      </c>
      <c r="R51" s="64" t="str">
        <f t="shared" si="4"/>
        <v>Normal</v>
      </c>
      <c r="S51" s="65">
        <v>0</v>
      </c>
      <c r="T51" s="65">
        <f t="shared" si="5"/>
        <v>0</v>
      </c>
      <c r="U51" s="69">
        <f t="shared" si="11"/>
        <v>775.24054661632636</v>
      </c>
      <c r="V51" s="70">
        <f t="shared" si="6"/>
        <v>0</v>
      </c>
      <c r="W51" s="70">
        <f t="shared" si="7"/>
        <v>0.49090298929130283</v>
      </c>
      <c r="X51" s="70">
        <f t="shared" si="8"/>
        <v>0</v>
      </c>
      <c r="Y51" s="71">
        <f t="shared" si="9"/>
        <v>0</v>
      </c>
      <c r="AA51" s="4">
        <v>1983</v>
      </c>
      <c r="AB51" s="4" t="s">
        <v>6</v>
      </c>
      <c r="AC51" s="66">
        <f t="shared" si="10"/>
        <v>734.16189905366673</v>
      </c>
      <c r="AD51" s="55"/>
    </row>
    <row r="52" spans="1:30" x14ac:dyDescent="0.25">
      <c r="A52" s="40">
        <v>1984</v>
      </c>
      <c r="B52" s="40" t="s">
        <v>6</v>
      </c>
      <c r="C52" s="63">
        <f>VLOOKUP(Summary!$C$4,'Score Analysis'!$A$5:$C$11,3,FALSE)</f>
        <v>778</v>
      </c>
      <c r="D52" s="63">
        <f>IF(B52="Dry",0,VLOOKUP(Summary!$C$4,'Score Analysis'!$A$5:$C$11,3,FALSE))</f>
        <v>778</v>
      </c>
      <c r="E52" s="63">
        <f>IF(Summary!$C$5="Y",'Score Analysis'!C52,IF(Summary!$C$5="N",'Score Analysis'!D52,0))</f>
        <v>778</v>
      </c>
      <c r="F52" s="42"/>
      <c r="N52" s="4">
        <f t="shared" si="1"/>
        <v>1950</v>
      </c>
      <c r="O52" s="4">
        <f t="shared" si="2"/>
        <v>2</v>
      </c>
      <c r="P52" s="64">
        <v>18295</v>
      </c>
      <c r="Q52" s="31">
        <f t="shared" si="3"/>
        <v>195002</v>
      </c>
      <c r="R52" s="64" t="str">
        <f t="shared" si="4"/>
        <v>Normal</v>
      </c>
      <c r="S52" s="65">
        <v>0</v>
      </c>
      <c r="T52" s="65">
        <f t="shared" si="5"/>
        <v>0</v>
      </c>
      <c r="U52" s="69">
        <f t="shared" si="11"/>
        <v>774.74964362703508</v>
      </c>
      <c r="V52" s="70">
        <f t="shared" si="6"/>
        <v>0</v>
      </c>
      <c r="W52" s="70">
        <f t="shared" si="7"/>
        <v>1.6419751662605278</v>
      </c>
      <c r="X52" s="70">
        <f t="shared" si="8"/>
        <v>0</v>
      </c>
      <c r="Y52" s="71">
        <f t="shared" si="9"/>
        <v>0</v>
      </c>
      <c r="AA52" s="4">
        <v>1984</v>
      </c>
      <c r="AB52" s="4" t="s">
        <v>6</v>
      </c>
      <c r="AC52" s="66">
        <f t="shared" si="10"/>
        <v>636.6911167157981</v>
      </c>
      <c r="AD52" s="55"/>
    </row>
    <row r="53" spans="1:30" x14ac:dyDescent="0.25">
      <c r="A53" s="40">
        <v>1985</v>
      </c>
      <c r="B53" s="40" t="s">
        <v>6</v>
      </c>
      <c r="C53" s="63">
        <f>VLOOKUP(Summary!$C$4,'Score Analysis'!$A$5:$C$11,3,FALSE)</f>
        <v>778</v>
      </c>
      <c r="D53" s="63">
        <f>IF(B53="Dry",0,VLOOKUP(Summary!$C$4,'Score Analysis'!$A$5:$C$11,3,FALSE))</f>
        <v>778</v>
      </c>
      <c r="E53" s="63">
        <f>IF(Summary!$C$5="Y",'Score Analysis'!C53,IF(Summary!$C$5="N",'Score Analysis'!D53,0))</f>
        <v>778</v>
      </c>
      <c r="F53" s="42"/>
      <c r="N53" s="4">
        <f t="shared" si="1"/>
        <v>1950</v>
      </c>
      <c r="O53" s="4">
        <f t="shared" si="2"/>
        <v>3</v>
      </c>
      <c r="P53" s="64">
        <v>18323</v>
      </c>
      <c r="Q53" s="31">
        <f t="shared" si="3"/>
        <v>195003</v>
      </c>
      <c r="R53" s="64" t="str">
        <f t="shared" si="4"/>
        <v>Normal</v>
      </c>
      <c r="S53" s="65">
        <v>10699.999999999989</v>
      </c>
      <c r="T53" s="65">
        <f t="shared" si="5"/>
        <v>0</v>
      </c>
      <c r="U53" s="69">
        <f t="shared" si="11"/>
        <v>773.10766846077456</v>
      </c>
      <c r="V53" s="70">
        <f t="shared" si="6"/>
        <v>773.10766846077456</v>
      </c>
      <c r="W53" s="70">
        <f t="shared" si="7"/>
        <v>0</v>
      </c>
      <c r="X53" s="70">
        <f t="shared" si="8"/>
        <v>34.906101433243336</v>
      </c>
      <c r="Y53" s="71">
        <f t="shared" si="9"/>
        <v>738.20156702753127</v>
      </c>
      <c r="AA53" s="4">
        <v>1985</v>
      </c>
      <c r="AB53" s="4" t="s">
        <v>6</v>
      </c>
      <c r="AC53" s="66">
        <f t="shared" si="10"/>
        <v>700.29472715782038</v>
      </c>
      <c r="AD53" s="55"/>
    </row>
    <row r="54" spans="1:30" x14ac:dyDescent="0.25">
      <c r="A54" s="40">
        <v>1986</v>
      </c>
      <c r="B54" s="40" t="s">
        <v>6</v>
      </c>
      <c r="C54" s="63">
        <f>VLOOKUP(Summary!$C$4,'Score Analysis'!$A$5:$C$11,3,FALSE)</f>
        <v>778</v>
      </c>
      <c r="D54" s="63">
        <f>IF(B54="Dry",0,VLOOKUP(Summary!$C$4,'Score Analysis'!$A$5:$C$11,3,FALSE))</f>
        <v>778</v>
      </c>
      <c r="E54" s="63">
        <f>IF(Summary!$C$5="Y",'Score Analysis'!C54,IF(Summary!$C$5="N",'Score Analysis'!D54,0))</f>
        <v>778</v>
      </c>
      <c r="F54" s="42"/>
      <c r="N54" s="4">
        <f t="shared" si="1"/>
        <v>1950</v>
      </c>
      <c r="O54" s="4">
        <f t="shared" si="2"/>
        <v>4</v>
      </c>
      <c r="P54" s="64">
        <v>18354</v>
      </c>
      <c r="Q54" s="31">
        <f t="shared" si="3"/>
        <v>195004</v>
      </c>
      <c r="R54" s="64" t="str">
        <f t="shared" si="4"/>
        <v>Normal</v>
      </c>
      <c r="S54" s="65">
        <v>28600.000000000007</v>
      </c>
      <c r="T54" s="65">
        <f t="shared" si="5"/>
        <v>0</v>
      </c>
      <c r="U54" s="69">
        <f t="shared" si="11"/>
        <v>0</v>
      </c>
      <c r="V54" s="70">
        <f t="shared" si="6"/>
        <v>0</v>
      </c>
      <c r="W54" s="70">
        <f t="shared" si="7"/>
        <v>0</v>
      </c>
      <c r="X54" s="70">
        <f t="shared" si="8"/>
        <v>0</v>
      </c>
      <c r="Y54" s="71">
        <f t="shared" si="9"/>
        <v>0</v>
      </c>
      <c r="AA54" s="4">
        <v>1986</v>
      </c>
      <c r="AB54" s="4" t="s">
        <v>6</v>
      </c>
      <c r="AC54" s="66">
        <f t="shared" si="10"/>
        <v>734.16189905366673</v>
      </c>
      <c r="AD54" s="55"/>
    </row>
    <row r="55" spans="1:30" x14ac:dyDescent="0.25">
      <c r="A55" s="40">
        <v>1987</v>
      </c>
      <c r="B55" s="40" t="s">
        <v>6</v>
      </c>
      <c r="C55" s="63">
        <f>VLOOKUP(Summary!$C$4,'Score Analysis'!$A$5:$C$11,3,FALSE)</f>
        <v>778</v>
      </c>
      <c r="D55" s="63">
        <f>IF(B55="Dry",0,VLOOKUP(Summary!$C$4,'Score Analysis'!$A$5:$C$11,3,FALSE))</f>
        <v>778</v>
      </c>
      <c r="E55" s="63">
        <f>IF(Summary!$C$5="Y",'Score Analysis'!C55,IF(Summary!$C$5="N",'Score Analysis'!D55,0))</f>
        <v>778</v>
      </c>
      <c r="F55" s="42"/>
      <c r="N55" s="4">
        <f t="shared" si="1"/>
        <v>1950</v>
      </c>
      <c r="O55" s="4">
        <f t="shared" si="2"/>
        <v>5</v>
      </c>
      <c r="P55" s="64">
        <v>18384</v>
      </c>
      <c r="Q55" s="31">
        <f t="shared" si="3"/>
        <v>195005</v>
      </c>
      <c r="R55" s="64" t="str">
        <f t="shared" si="4"/>
        <v>Normal</v>
      </c>
      <c r="S55" s="65">
        <v>1900.0000000000057</v>
      </c>
      <c r="T55" s="65">
        <f t="shared" si="5"/>
        <v>0</v>
      </c>
      <c r="U55" s="69">
        <f t="shared" si="11"/>
        <v>0</v>
      </c>
      <c r="V55" s="70">
        <f t="shared" si="6"/>
        <v>0</v>
      </c>
      <c r="W55" s="70">
        <f t="shared" si="7"/>
        <v>0</v>
      </c>
      <c r="X55" s="70">
        <f t="shared" si="8"/>
        <v>0</v>
      </c>
      <c r="Y55" s="71">
        <f t="shared" si="9"/>
        <v>0</v>
      </c>
      <c r="AA55" s="4">
        <v>1987</v>
      </c>
      <c r="AB55" s="4" t="s">
        <v>6</v>
      </c>
      <c r="AC55" s="66">
        <f t="shared" si="10"/>
        <v>636.6911167157981</v>
      </c>
      <c r="AD55" s="55"/>
    </row>
    <row r="56" spans="1:30" x14ac:dyDescent="0.25">
      <c r="A56" s="40">
        <v>1988</v>
      </c>
      <c r="B56" s="40" t="s">
        <v>5</v>
      </c>
      <c r="C56" s="63">
        <f>VLOOKUP(Summary!$C$4,'Score Analysis'!$A$5:$C$11,3,FALSE)</f>
        <v>778</v>
      </c>
      <c r="D56" s="63">
        <f>IF(B56="Dry",0,VLOOKUP(Summary!$C$4,'Score Analysis'!$A$5:$C$11,3,FALSE))</f>
        <v>778</v>
      </c>
      <c r="E56" s="63">
        <f>IF(Summary!$C$5="Y",'Score Analysis'!C56,IF(Summary!$C$5="N",'Score Analysis'!D56,0))</f>
        <v>778</v>
      </c>
      <c r="F56" s="42"/>
      <c r="N56" s="4">
        <f t="shared" si="1"/>
        <v>1950</v>
      </c>
      <c r="O56" s="4">
        <f t="shared" si="2"/>
        <v>6</v>
      </c>
      <c r="P56" s="64">
        <v>18415</v>
      </c>
      <c r="Q56" s="31">
        <f t="shared" si="3"/>
        <v>195006</v>
      </c>
      <c r="R56" s="64" t="str">
        <f t="shared" si="4"/>
        <v>Normal</v>
      </c>
      <c r="S56" s="65">
        <v>87199.999999999985</v>
      </c>
      <c r="T56" s="65">
        <f t="shared" si="5"/>
        <v>0</v>
      </c>
      <c r="U56" s="69">
        <f t="shared" si="11"/>
        <v>0</v>
      </c>
      <c r="V56" s="70">
        <f t="shared" si="6"/>
        <v>0</v>
      </c>
      <c r="W56" s="70">
        <f t="shared" si="7"/>
        <v>0</v>
      </c>
      <c r="X56" s="70">
        <f t="shared" si="8"/>
        <v>0</v>
      </c>
      <c r="Y56" s="71">
        <f t="shared" si="9"/>
        <v>0</v>
      </c>
      <c r="AA56" s="4">
        <v>1988</v>
      </c>
      <c r="AB56" s="4" t="s">
        <v>5</v>
      </c>
      <c r="AC56" s="66">
        <f t="shared" si="10"/>
        <v>738.20156702753127</v>
      </c>
      <c r="AD56" s="55"/>
    </row>
    <row r="57" spans="1:30" x14ac:dyDescent="0.25">
      <c r="A57" s="40">
        <v>1989</v>
      </c>
      <c r="B57" s="40" t="s">
        <v>5</v>
      </c>
      <c r="C57" s="63">
        <f>VLOOKUP(Summary!$C$4,'Score Analysis'!$A$5:$C$11,3,FALSE)</f>
        <v>778</v>
      </c>
      <c r="D57" s="63">
        <f>IF(B57="Dry",0,VLOOKUP(Summary!$C$4,'Score Analysis'!$A$5:$C$11,3,FALSE))</f>
        <v>778</v>
      </c>
      <c r="E57" s="63">
        <f>IF(Summary!$C$5="Y",'Score Analysis'!C57,IF(Summary!$C$5="N",'Score Analysis'!D57,0))</f>
        <v>778</v>
      </c>
      <c r="F57" s="42"/>
      <c r="N57" s="4">
        <f t="shared" si="1"/>
        <v>1950</v>
      </c>
      <c r="O57" s="4">
        <f t="shared" si="2"/>
        <v>7</v>
      </c>
      <c r="P57" s="64">
        <v>18445</v>
      </c>
      <c r="Q57" s="31">
        <f t="shared" si="3"/>
        <v>195007</v>
      </c>
      <c r="R57" s="64" t="str">
        <f t="shared" si="4"/>
        <v>Normal</v>
      </c>
      <c r="S57" s="65">
        <v>0</v>
      </c>
      <c r="T57" s="65">
        <f t="shared" si="5"/>
        <v>0</v>
      </c>
      <c r="U57" s="69">
        <f t="shared" si="11"/>
        <v>0</v>
      </c>
      <c r="V57" s="70">
        <f t="shared" si="6"/>
        <v>0</v>
      </c>
      <c r="W57" s="70">
        <f t="shared" si="7"/>
        <v>0</v>
      </c>
      <c r="X57" s="70">
        <f t="shared" si="8"/>
        <v>0</v>
      </c>
      <c r="Y57" s="71">
        <f t="shared" si="9"/>
        <v>0</v>
      </c>
      <c r="AA57" s="4">
        <v>1989</v>
      </c>
      <c r="AB57" s="4" t="s">
        <v>5</v>
      </c>
      <c r="AC57" s="66">
        <f t="shared" si="10"/>
        <v>738.20156702753127</v>
      </c>
      <c r="AD57" s="55"/>
    </row>
    <row r="58" spans="1:30" x14ac:dyDescent="0.25">
      <c r="A58" s="40">
        <v>1990</v>
      </c>
      <c r="B58" s="40" t="s">
        <v>5</v>
      </c>
      <c r="C58" s="63">
        <f>VLOOKUP(Summary!$C$4,'Score Analysis'!$A$5:$C$11,3,FALSE)</f>
        <v>778</v>
      </c>
      <c r="D58" s="63">
        <f>IF(B58="Dry",0,VLOOKUP(Summary!$C$4,'Score Analysis'!$A$5:$C$11,3,FALSE))</f>
        <v>778</v>
      </c>
      <c r="E58" s="63">
        <f>IF(Summary!$C$5="Y",'Score Analysis'!C58,IF(Summary!$C$5="N",'Score Analysis'!D58,0))</f>
        <v>778</v>
      </c>
      <c r="F58" s="42"/>
      <c r="N58" s="4">
        <f t="shared" si="1"/>
        <v>1950</v>
      </c>
      <c r="O58" s="4">
        <f t="shared" si="2"/>
        <v>8</v>
      </c>
      <c r="P58" s="64">
        <v>18476</v>
      </c>
      <c r="Q58" s="31">
        <f t="shared" si="3"/>
        <v>195008</v>
      </c>
      <c r="R58" s="64" t="str">
        <f t="shared" si="4"/>
        <v>Normal</v>
      </c>
      <c r="S58" s="65">
        <v>27000</v>
      </c>
      <c r="T58" s="65">
        <f t="shared" si="5"/>
        <v>0</v>
      </c>
      <c r="U58" s="69">
        <f t="shared" si="11"/>
        <v>0</v>
      </c>
      <c r="V58" s="70">
        <f t="shared" si="6"/>
        <v>0</v>
      </c>
      <c r="W58" s="70">
        <f t="shared" si="7"/>
        <v>0</v>
      </c>
      <c r="X58" s="70">
        <f t="shared" si="8"/>
        <v>0</v>
      </c>
      <c r="Y58" s="71">
        <f t="shared" si="9"/>
        <v>0</v>
      </c>
      <c r="AA58" s="4">
        <v>1990</v>
      </c>
      <c r="AB58" s="4" t="s">
        <v>5</v>
      </c>
      <c r="AC58" s="66">
        <f t="shared" si="10"/>
        <v>738.20156702753127</v>
      </c>
      <c r="AD58" s="55"/>
    </row>
    <row r="59" spans="1:30" x14ac:dyDescent="0.25">
      <c r="A59" s="40">
        <v>1991</v>
      </c>
      <c r="B59" s="40" t="s">
        <v>7</v>
      </c>
      <c r="C59" s="63">
        <f>VLOOKUP(Summary!$C$4,'Score Analysis'!$A$5:$C$11,3,FALSE)</f>
        <v>778</v>
      </c>
      <c r="D59" s="63">
        <f>IF(B59="Dry",0,VLOOKUP(Summary!$C$4,'Score Analysis'!$A$5:$C$11,3,FALSE))</f>
        <v>0</v>
      </c>
      <c r="E59" s="63">
        <f>IF(Summary!$C$5="Y",'Score Analysis'!C59,IF(Summary!$C$5="N",'Score Analysis'!D59,0))</f>
        <v>778</v>
      </c>
      <c r="F59" s="42"/>
      <c r="N59" s="4">
        <f t="shared" si="1"/>
        <v>1950</v>
      </c>
      <c r="O59" s="4">
        <f t="shared" si="2"/>
        <v>9</v>
      </c>
      <c r="P59" s="64">
        <v>18507</v>
      </c>
      <c r="Q59" s="31">
        <f t="shared" si="3"/>
        <v>195009</v>
      </c>
      <c r="R59" s="64" t="str">
        <f t="shared" si="4"/>
        <v>Normal</v>
      </c>
      <c r="S59" s="65">
        <v>9399.9999999999982</v>
      </c>
      <c r="T59" s="65">
        <f t="shared" si="5"/>
        <v>0</v>
      </c>
      <c r="U59" s="69">
        <f t="shared" si="11"/>
        <v>0</v>
      </c>
      <c r="V59" s="70">
        <f t="shared" si="6"/>
        <v>0</v>
      </c>
      <c r="W59" s="70">
        <f t="shared" si="7"/>
        <v>0</v>
      </c>
      <c r="X59" s="70">
        <f t="shared" si="8"/>
        <v>0</v>
      </c>
      <c r="Y59" s="71">
        <f t="shared" si="9"/>
        <v>0</v>
      </c>
      <c r="AA59" s="4">
        <v>1991</v>
      </c>
      <c r="AB59" s="4" t="s">
        <v>7</v>
      </c>
      <c r="AC59" s="66">
        <f t="shared" si="10"/>
        <v>717.35180036825182</v>
      </c>
      <c r="AD59" s="55"/>
    </row>
    <row r="60" spans="1:30" x14ac:dyDescent="0.25">
      <c r="A60" s="40">
        <v>1992</v>
      </c>
      <c r="B60" s="40" t="s">
        <v>5</v>
      </c>
      <c r="C60" s="63">
        <f>VLOOKUP(Summary!$C$4,'Score Analysis'!$A$5:$C$11,3,FALSE)</f>
        <v>778</v>
      </c>
      <c r="D60" s="63">
        <f>IF(B60="Dry",0,VLOOKUP(Summary!$C$4,'Score Analysis'!$A$5:$C$11,3,FALSE))</f>
        <v>778</v>
      </c>
      <c r="E60" s="63">
        <f>IF(Summary!$C$5="Y",'Score Analysis'!C60,IF(Summary!$C$5="N",'Score Analysis'!D60,0))</f>
        <v>778</v>
      </c>
      <c r="F60" s="42"/>
      <c r="N60" s="4">
        <f t="shared" si="1"/>
        <v>1950</v>
      </c>
      <c r="O60" s="4">
        <f t="shared" si="2"/>
        <v>10</v>
      </c>
      <c r="P60" s="64">
        <v>18537</v>
      </c>
      <c r="Q60" s="31">
        <f t="shared" si="3"/>
        <v>195010</v>
      </c>
      <c r="R60" s="64" t="str">
        <f t="shared" si="4"/>
        <v>Normal</v>
      </c>
      <c r="S60" s="65">
        <v>0</v>
      </c>
      <c r="T60" s="65">
        <f t="shared" si="5"/>
        <v>778</v>
      </c>
      <c r="U60" s="69">
        <f t="shared" si="11"/>
        <v>778</v>
      </c>
      <c r="V60" s="70">
        <f t="shared" si="6"/>
        <v>0</v>
      </c>
      <c r="W60" s="70">
        <f t="shared" si="7"/>
        <v>1.7481942671619473</v>
      </c>
      <c r="X60" s="70">
        <f t="shared" si="8"/>
        <v>0</v>
      </c>
      <c r="Y60" s="71">
        <f t="shared" si="9"/>
        <v>0</v>
      </c>
      <c r="AA60" s="4">
        <v>1992</v>
      </c>
      <c r="AB60" s="4" t="s">
        <v>5</v>
      </c>
      <c r="AC60" s="66">
        <f t="shared" si="10"/>
        <v>738.20156702753127</v>
      </c>
      <c r="AD60" s="55"/>
    </row>
    <row r="61" spans="1:30" x14ac:dyDescent="0.25">
      <c r="A61" s="40">
        <v>1993</v>
      </c>
      <c r="B61" s="40" t="s">
        <v>6</v>
      </c>
      <c r="C61" s="63">
        <f>VLOOKUP(Summary!$C$4,'Score Analysis'!$A$5:$C$11,3,FALSE)</f>
        <v>778</v>
      </c>
      <c r="D61" s="63">
        <f>IF(B61="Dry",0,VLOOKUP(Summary!$C$4,'Score Analysis'!$A$5:$C$11,3,FALSE))</f>
        <v>778</v>
      </c>
      <c r="E61" s="63">
        <f>IF(Summary!$C$5="Y",'Score Analysis'!C61,IF(Summary!$C$5="N",'Score Analysis'!D61,0))</f>
        <v>778</v>
      </c>
      <c r="F61" s="42"/>
      <c r="N61" s="4">
        <f t="shared" si="1"/>
        <v>1950</v>
      </c>
      <c r="O61" s="4">
        <f t="shared" si="2"/>
        <v>11</v>
      </c>
      <c r="P61" s="64">
        <v>18568</v>
      </c>
      <c r="Q61" s="31">
        <f t="shared" si="3"/>
        <v>195011</v>
      </c>
      <c r="R61" s="64" t="str">
        <f t="shared" si="4"/>
        <v>Normal</v>
      </c>
      <c r="S61" s="65">
        <v>5200.0000000000027</v>
      </c>
      <c r="T61" s="65">
        <f t="shared" si="5"/>
        <v>0</v>
      </c>
      <c r="U61" s="69">
        <f t="shared" si="11"/>
        <v>776.25180573283808</v>
      </c>
      <c r="V61" s="70">
        <f t="shared" si="6"/>
        <v>0</v>
      </c>
      <c r="W61" s="70">
        <f t="shared" si="7"/>
        <v>0.7941179830537991</v>
      </c>
      <c r="X61" s="70">
        <f t="shared" si="8"/>
        <v>0</v>
      </c>
      <c r="Y61" s="71">
        <f t="shared" si="9"/>
        <v>0</v>
      </c>
      <c r="AA61" s="4">
        <v>1993</v>
      </c>
      <c r="AB61" s="4" t="s">
        <v>6</v>
      </c>
      <c r="AC61" s="66">
        <f t="shared" si="10"/>
        <v>705.52183386557795</v>
      </c>
      <c r="AD61" s="55"/>
    </row>
    <row r="62" spans="1:30" x14ac:dyDescent="0.25">
      <c r="A62" s="40">
        <v>1994</v>
      </c>
      <c r="B62" s="40" t="s">
        <v>5</v>
      </c>
      <c r="C62" s="63">
        <f>VLOOKUP(Summary!$C$4,'Score Analysis'!$A$5:$C$11,3,FALSE)</f>
        <v>778</v>
      </c>
      <c r="D62" s="63">
        <f>IF(B62="Dry",0,VLOOKUP(Summary!$C$4,'Score Analysis'!$A$5:$C$11,3,FALSE))</f>
        <v>778</v>
      </c>
      <c r="E62" s="63">
        <f>IF(Summary!$C$5="Y",'Score Analysis'!C62,IF(Summary!$C$5="N",'Score Analysis'!D62,0))</f>
        <v>778</v>
      </c>
      <c r="F62" s="42"/>
      <c r="N62" s="4">
        <f t="shared" si="1"/>
        <v>1950</v>
      </c>
      <c r="O62" s="4">
        <f t="shared" si="2"/>
        <v>12</v>
      </c>
      <c r="P62" s="64">
        <v>18598</v>
      </c>
      <c r="Q62" s="31">
        <f t="shared" si="3"/>
        <v>195012</v>
      </c>
      <c r="R62" s="64" t="str">
        <f t="shared" si="4"/>
        <v>Normal</v>
      </c>
      <c r="S62" s="65">
        <v>0</v>
      </c>
      <c r="T62" s="65">
        <f t="shared" si="5"/>
        <v>0</v>
      </c>
      <c r="U62" s="69">
        <f t="shared" si="11"/>
        <v>775.45768774978433</v>
      </c>
      <c r="V62" s="70">
        <f t="shared" si="6"/>
        <v>0</v>
      </c>
      <c r="W62" s="70">
        <f t="shared" si="7"/>
        <v>0.21714113345797278</v>
      </c>
      <c r="X62" s="70">
        <f t="shared" si="8"/>
        <v>0</v>
      </c>
      <c r="Y62" s="71">
        <f t="shared" si="9"/>
        <v>0</v>
      </c>
      <c r="AA62" s="4">
        <v>1994</v>
      </c>
      <c r="AB62" s="4" t="s">
        <v>5</v>
      </c>
      <c r="AC62" s="66">
        <f t="shared" si="10"/>
        <v>738.20156702753127</v>
      </c>
      <c r="AD62" s="55"/>
    </row>
    <row r="63" spans="1:30" x14ac:dyDescent="0.25">
      <c r="A63" s="41" t="s">
        <v>38</v>
      </c>
      <c r="B63" s="42"/>
      <c r="C63" s="42"/>
      <c r="D63" s="42"/>
      <c r="E63" s="42"/>
      <c r="F63" s="42"/>
      <c r="N63" s="4">
        <f t="shared" si="1"/>
        <v>1951</v>
      </c>
      <c r="O63" s="4">
        <f t="shared" si="2"/>
        <v>1</v>
      </c>
      <c r="P63" s="64">
        <v>18629</v>
      </c>
      <c r="Q63" s="31">
        <f t="shared" si="3"/>
        <v>195101</v>
      </c>
      <c r="R63" s="64" t="str">
        <f t="shared" si="4"/>
        <v>Wet</v>
      </c>
      <c r="S63" s="65">
        <v>0</v>
      </c>
      <c r="T63" s="65">
        <f t="shared" si="5"/>
        <v>0</v>
      </c>
      <c r="U63" s="69">
        <f t="shared" si="11"/>
        <v>775.24054661632636</v>
      </c>
      <c r="V63" s="70">
        <f t="shared" si="6"/>
        <v>0</v>
      </c>
      <c r="W63" s="70">
        <f t="shared" si="7"/>
        <v>0.49090298929130283</v>
      </c>
      <c r="X63" s="70">
        <f t="shared" si="8"/>
        <v>0</v>
      </c>
      <c r="Y63" s="71">
        <f t="shared" si="9"/>
        <v>0</v>
      </c>
    </row>
    <row r="64" spans="1:30" x14ac:dyDescent="0.25">
      <c r="N64" s="4">
        <f t="shared" si="1"/>
        <v>1951</v>
      </c>
      <c r="O64" s="4">
        <f t="shared" si="2"/>
        <v>2</v>
      </c>
      <c r="P64" s="64">
        <v>18660</v>
      </c>
      <c r="Q64" s="31">
        <f t="shared" si="3"/>
        <v>195102</v>
      </c>
      <c r="R64" s="64" t="str">
        <f t="shared" si="4"/>
        <v>Wet</v>
      </c>
      <c r="S64" s="65">
        <v>16099.999999999995</v>
      </c>
      <c r="T64" s="65">
        <f t="shared" si="5"/>
        <v>0</v>
      </c>
      <c r="U64" s="69">
        <f t="shared" si="11"/>
        <v>774.74964362703508</v>
      </c>
      <c r="V64" s="70">
        <f t="shared" si="6"/>
        <v>0</v>
      </c>
      <c r="W64" s="70">
        <f t="shared" si="7"/>
        <v>1.6419751662605278</v>
      </c>
      <c r="X64" s="70">
        <f t="shared" si="8"/>
        <v>0</v>
      </c>
      <c r="Y64" s="71">
        <f t="shared" si="9"/>
        <v>0</v>
      </c>
    </row>
    <row r="65" spans="14:25" x14ac:dyDescent="0.25">
      <c r="N65" s="4">
        <f t="shared" si="1"/>
        <v>1951</v>
      </c>
      <c r="O65" s="4">
        <f t="shared" si="2"/>
        <v>3</v>
      </c>
      <c r="P65" s="64">
        <v>18688</v>
      </c>
      <c r="Q65" s="31">
        <f t="shared" si="3"/>
        <v>195103</v>
      </c>
      <c r="R65" s="64" t="str">
        <f t="shared" si="4"/>
        <v>Wet</v>
      </c>
      <c r="S65" s="65">
        <v>73200</v>
      </c>
      <c r="T65" s="65">
        <f t="shared" si="5"/>
        <v>0</v>
      </c>
      <c r="U65" s="69">
        <f t="shared" si="11"/>
        <v>773.10766846077456</v>
      </c>
      <c r="V65" s="70">
        <f t="shared" si="6"/>
        <v>773.10766846077456</v>
      </c>
      <c r="W65" s="70">
        <f t="shared" si="7"/>
        <v>0</v>
      </c>
      <c r="X65" s="70">
        <f t="shared" si="8"/>
        <v>38.945769407107832</v>
      </c>
      <c r="Y65" s="71">
        <f t="shared" si="9"/>
        <v>734.16189905366673</v>
      </c>
    </row>
    <row r="66" spans="14:25" x14ac:dyDescent="0.25">
      <c r="N66" s="4">
        <f t="shared" si="1"/>
        <v>1951</v>
      </c>
      <c r="O66" s="4">
        <f t="shared" si="2"/>
        <v>4</v>
      </c>
      <c r="P66" s="64">
        <v>18719</v>
      </c>
      <c r="Q66" s="31">
        <f t="shared" si="3"/>
        <v>195104</v>
      </c>
      <c r="R66" s="64" t="str">
        <f t="shared" si="4"/>
        <v>Wet</v>
      </c>
      <c r="S66" s="65">
        <v>28300.000000000011</v>
      </c>
      <c r="T66" s="65">
        <f t="shared" si="5"/>
        <v>0</v>
      </c>
      <c r="U66" s="69">
        <f t="shared" si="11"/>
        <v>0</v>
      </c>
      <c r="V66" s="70">
        <f t="shared" si="6"/>
        <v>0</v>
      </c>
      <c r="W66" s="70">
        <f t="shared" si="7"/>
        <v>0</v>
      </c>
      <c r="X66" s="70">
        <f t="shared" si="8"/>
        <v>0</v>
      </c>
      <c r="Y66" s="71">
        <f t="shared" si="9"/>
        <v>0</v>
      </c>
    </row>
    <row r="67" spans="14:25" x14ac:dyDescent="0.25">
      <c r="N67" s="4">
        <f t="shared" si="1"/>
        <v>1951</v>
      </c>
      <c r="O67" s="4">
        <f t="shared" si="2"/>
        <v>5</v>
      </c>
      <c r="P67" s="64">
        <v>18749</v>
      </c>
      <c r="Q67" s="31">
        <f t="shared" si="3"/>
        <v>195105</v>
      </c>
      <c r="R67" s="64" t="str">
        <f t="shared" si="4"/>
        <v>Wet</v>
      </c>
      <c r="S67" s="65">
        <v>22200.000000000018</v>
      </c>
      <c r="T67" s="65">
        <f t="shared" si="5"/>
        <v>0</v>
      </c>
      <c r="U67" s="69">
        <f t="shared" si="11"/>
        <v>0</v>
      </c>
      <c r="V67" s="70">
        <f t="shared" si="6"/>
        <v>0</v>
      </c>
      <c r="W67" s="70">
        <f t="shared" si="7"/>
        <v>0</v>
      </c>
      <c r="X67" s="70">
        <f t="shared" si="8"/>
        <v>0</v>
      </c>
      <c r="Y67" s="71">
        <f t="shared" si="9"/>
        <v>0</v>
      </c>
    </row>
    <row r="68" spans="14:25" x14ac:dyDescent="0.25">
      <c r="N68" s="4">
        <f t="shared" si="1"/>
        <v>1951</v>
      </c>
      <c r="O68" s="4">
        <f t="shared" si="2"/>
        <v>6</v>
      </c>
      <c r="P68" s="64">
        <v>18780</v>
      </c>
      <c r="Q68" s="31">
        <f t="shared" si="3"/>
        <v>195106</v>
      </c>
      <c r="R68" s="64" t="str">
        <f t="shared" si="4"/>
        <v>Wet</v>
      </c>
      <c r="S68" s="65">
        <v>4500</v>
      </c>
      <c r="T68" s="65">
        <f t="shared" si="5"/>
        <v>0</v>
      </c>
      <c r="U68" s="69">
        <f t="shared" si="11"/>
        <v>0</v>
      </c>
      <c r="V68" s="70">
        <f t="shared" si="6"/>
        <v>0</v>
      </c>
      <c r="W68" s="70">
        <f t="shared" si="7"/>
        <v>0</v>
      </c>
      <c r="X68" s="70">
        <f t="shared" si="8"/>
        <v>0</v>
      </c>
      <c r="Y68" s="71">
        <f t="shared" si="9"/>
        <v>0</v>
      </c>
    </row>
    <row r="69" spans="14:25" x14ac:dyDescent="0.25">
      <c r="N69" s="4">
        <f t="shared" si="1"/>
        <v>1951</v>
      </c>
      <c r="O69" s="4">
        <f t="shared" si="2"/>
        <v>7</v>
      </c>
      <c r="P69" s="64">
        <v>18810</v>
      </c>
      <c r="Q69" s="31">
        <f t="shared" si="3"/>
        <v>195107</v>
      </c>
      <c r="R69" s="64" t="str">
        <f t="shared" si="4"/>
        <v>Wet</v>
      </c>
      <c r="S69" s="65">
        <v>0</v>
      </c>
      <c r="T69" s="65">
        <f t="shared" si="5"/>
        <v>0</v>
      </c>
      <c r="U69" s="69">
        <f t="shared" si="11"/>
        <v>0</v>
      </c>
      <c r="V69" s="70">
        <f t="shared" si="6"/>
        <v>0</v>
      </c>
      <c r="W69" s="70">
        <f t="shared" si="7"/>
        <v>0</v>
      </c>
      <c r="X69" s="70">
        <f t="shared" si="8"/>
        <v>0</v>
      </c>
      <c r="Y69" s="71">
        <f t="shared" si="9"/>
        <v>0</v>
      </c>
    </row>
    <row r="70" spans="14:25" x14ac:dyDescent="0.25">
      <c r="N70" s="4">
        <f t="shared" si="1"/>
        <v>1951</v>
      </c>
      <c r="O70" s="4">
        <f t="shared" si="2"/>
        <v>8</v>
      </c>
      <c r="P70" s="64">
        <v>18841</v>
      </c>
      <c r="Q70" s="31">
        <f t="shared" si="3"/>
        <v>195108</v>
      </c>
      <c r="R70" s="64" t="str">
        <f t="shared" si="4"/>
        <v>Wet</v>
      </c>
      <c r="S70" s="65">
        <v>27400</v>
      </c>
      <c r="T70" s="65">
        <f t="shared" si="5"/>
        <v>0</v>
      </c>
      <c r="U70" s="69">
        <f t="shared" si="11"/>
        <v>0</v>
      </c>
      <c r="V70" s="70">
        <f t="shared" si="6"/>
        <v>0</v>
      </c>
      <c r="W70" s="70">
        <f t="shared" si="7"/>
        <v>0</v>
      </c>
      <c r="X70" s="70">
        <f t="shared" si="8"/>
        <v>0</v>
      </c>
      <c r="Y70" s="71">
        <f t="shared" si="9"/>
        <v>0</v>
      </c>
    </row>
    <row r="71" spans="14:25" x14ac:dyDescent="0.25">
      <c r="N71" s="4">
        <f t="shared" si="1"/>
        <v>1951</v>
      </c>
      <c r="O71" s="4">
        <f t="shared" si="2"/>
        <v>9</v>
      </c>
      <c r="P71" s="64">
        <v>18872</v>
      </c>
      <c r="Q71" s="31">
        <f t="shared" si="3"/>
        <v>195109</v>
      </c>
      <c r="R71" s="64" t="str">
        <f t="shared" si="4"/>
        <v>Wet</v>
      </c>
      <c r="S71" s="65">
        <v>0</v>
      </c>
      <c r="T71" s="65">
        <f t="shared" si="5"/>
        <v>0</v>
      </c>
      <c r="U71" s="69">
        <f t="shared" si="11"/>
        <v>0</v>
      </c>
      <c r="V71" s="70">
        <f t="shared" si="6"/>
        <v>0</v>
      </c>
      <c r="W71" s="70">
        <f t="shared" si="7"/>
        <v>0</v>
      </c>
      <c r="X71" s="70">
        <f t="shared" si="8"/>
        <v>0</v>
      </c>
      <c r="Y71" s="71">
        <f t="shared" si="9"/>
        <v>0</v>
      </c>
    </row>
    <row r="72" spans="14:25" x14ac:dyDescent="0.25">
      <c r="N72" s="4">
        <f t="shared" si="1"/>
        <v>1951</v>
      </c>
      <c r="O72" s="4">
        <f t="shared" si="2"/>
        <v>10</v>
      </c>
      <c r="P72" s="64">
        <v>18902</v>
      </c>
      <c r="Q72" s="31">
        <f t="shared" si="3"/>
        <v>195110</v>
      </c>
      <c r="R72" s="64" t="str">
        <f t="shared" si="4"/>
        <v>Wet</v>
      </c>
      <c r="S72" s="65">
        <v>0</v>
      </c>
      <c r="T72" s="65">
        <f t="shared" si="5"/>
        <v>778</v>
      </c>
      <c r="U72" s="69">
        <f t="shared" si="11"/>
        <v>778</v>
      </c>
      <c r="V72" s="70">
        <f t="shared" si="6"/>
        <v>0</v>
      </c>
      <c r="W72" s="70">
        <f t="shared" si="7"/>
        <v>1.7481942671619473</v>
      </c>
      <c r="X72" s="70">
        <f t="shared" si="8"/>
        <v>0</v>
      </c>
      <c r="Y72" s="71">
        <f t="shared" si="9"/>
        <v>0</v>
      </c>
    </row>
    <row r="73" spans="14:25" x14ac:dyDescent="0.25">
      <c r="N73" s="4">
        <f t="shared" si="1"/>
        <v>1951</v>
      </c>
      <c r="O73" s="4">
        <f t="shared" si="2"/>
        <v>11</v>
      </c>
      <c r="P73" s="64">
        <v>18933</v>
      </c>
      <c r="Q73" s="31">
        <f t="shared" si="3"/>
        <v>195111</v>
      </c>
      <c r="R73" s="64" t="str">
        <f t="shared" si="4"/>
        <v>Wet</v>
      </c>
      <c r="S73" s="65">
        <v>0</v>
      </c>
      <c r="T73" s="65">
        <f t="shared" si="5"/>
        <v>0</v>
      </c>
      <c r="U73" s="69">
        <f t="shared" si="11"/>
        <v>776.25180573283808</v>
      </c>
      <c r="V73" s="70">
        <f t="shared" si="6"/>
        <v>0</v>
      </c>
      <c r="W73" s="70">
        <f t="shared" si="7"/>
        <v>0.7941179830537991</v>
      </c>
      <c r="X73" s="70">
        <f t="shared" si="8"/>
        <v>0</v>
      </c>
      <c r="Y73" s="71">
        <f t="shared" si="9"/>
        <v>0</v>
      </c>
    </row>
    <row r="74" spans="14:25" x14ac:dyDescent="0.25">
      <c r="N74" s="4">
        <f t="shared" si="1"/>
        <v>1951</v>
      </c>
      <c r="O74" s="4">
        <f t="shared" si="2"/>
        <v>12</v>
      </c>
      <c r="P74" s="64">
        <v>18963</v>
      </c>
      <c r="Q74" s="31">
        <f t="shared" si="3"/>
        <v>195112</v>
      </c>
      <c r="R74" s="64" t="str">
        <f t="shared" si="4"/>
        <v>Wet</v>
      </c>
      <c r="S74" s="65">
        <v>0</v>
      </c>
      <c r="T74" s="65">
        <f t="shared" si="5"/>
        <v>0</v>
      </c>
      <c r="U74" s="69">
        <f t="shared" si="11"/>
        <v>775.45768774978433</v>
      </c>
      <c r="V74" s="70">
        <f t="shared" si="6"/>
        <v>0</v>
      </c>
      <c r="W74" s="70">
        <f t="shared" si="7"/>
        <v>0.21714113345797278</v>
      </c>
      <c r="X74" s="70">
        <f t="shared" si="8"/>
        <v>0</v>
      </c>
      <c r="Y74" s="71">
        <f t="shared" si="9"/>
        <v>0</v>
      </c>
    </row>
    <row r="75" spans="14:25" x14ac:dyDescent="0.25">
      <c r="N75" s="4">
        <f t="shared" si="1"/>
        <v>1952</v>
      </c>
      <c r="O75" s="4">
        <f t="shared" si="2"/>
        <v>1</v>
      </c>
      <c r="P75" s="64">
        <v>18994</v>
      </c>
      <c r="Q75" s="31">
        <f t="shared" si="3"/>
        <v>195201</v>
      </c>
      <c r="R75" s="64" t="str">
        <f t="shared" si="4"/>
        <v>Wet</v>
      </c>
      <c r="S75" s="65">
        <v>0</v>
      </c>
      <c r="T75" s="65">
        <f t="shared" si="5"/>
        <v>0</v>
      </c>
      <c r="U75" s="69">
        <f t="shared" si="11"/>
        <v>775.24054661632636</v>
      </c>
      <c r="V75" s="70">
        <f t="shared" si="6"/>
        <v>0</v>
      </c>
      <c r="W75" s="70">
        <f t="shared" si="7"/>
        <v>0.49090298929130283</v>
      </c>
      <c r="X75" s="70">
        <f t="shared" si="8"/>
        <v>0</v>
      </c>
      <c r="Y75" s="71">
        <f t="shared" si="9"/>
        <v>0</v>
      </c>
    </row>
    <row r="76" spans="14:25" x14ac:dyDescent="0.25">
      <c r="N76" s="4">
        <f t="shared" si="1"/>
        <v>1952</v>
      </c>
      <c r="O76" s="4">
        <f t="shared" si="2"/>
        <v>2</v>
      </c>
      <c r="P76" s="64">
        <v>19025</v>
      </c>
      <c r="Q76" s="31">
        <f t="shared" si="3"/>
        <v>195202</v>
      </c>
      <c r="R76" s="64" t="str">
        <f t="shared" si="4"/>
        <v>Wet</v>
      </c>
      <c r="S76" s="65">
        <v>0</v>
      </c>
      <c r="T76" s="65">
        <f t="shared" si="5"/>
        <v>0</v>
      </c>
      <c r="U76" s="69">
        <f t="shared" si="11"/>
        <v>774.74964362703508</v>
      </c>
      <c r="V76" s="70">
        <f t="shared" si="6"/>
        <v>0</v>
      </c>
      <c r="W76" s="70">
        <f t="shared" si="7"/>
        <v>1.6419751662605278</v>
      </c>
      <c r="X76" s="70">
        <f t="shared" si="8"/>
        <v>0</v>
      </c>
      <c r="Y76" s="71">
        <f t="shared" si="9"/>
        <v>0</v>
      </c>
    </row>
    <row r="77" spans="14:25" x14ac:dyDescent="0.25">
      <c r="N77" s="4">
        <f t="shared" si="1"/>
        <v>1952</v>
      </c>
      <c r="O77" s="4">
        <f t="shared" si="2"/>
        <v>3</v>
      </c>
      <c r="P77" s="64">
        <v>19054</v>
      </c>
      <c r="Q77" s="31">
        <f t="shared" si="3"/>
        <v>195203</v>
      </c>
      <c r="R77" s="64" t="str">
        <f t="shared" si="4"/>
        <v>Wet</v>
      </c>
      <c r="S77" s="65">
        <v>0</v>
      </c>
      <c r="T77" s="65">
        <f t="shared" si="5"/>
        <v>0</v>
      </c>
      <c r="U77" s="69">
        <f t="shared" si="11"/>
        <v>773.10766846077456</v>
      </c>
      <c r="V77" s="70">
        <f t="shared" si="6"/>
        <v>0</v>
      </c>
      <c r="W77" s="70">
        <f t="shared" si="7"/>
        <v>1.7602666592138947</v>
      </c>
      <c r="X77" s="70">
        <f t="shared" si="8"/>
        <v>0</v>
      </c>
      <c r="Y77" s="71">
        <f t="shared" si="9"/>
        <v>0</v>
      </c>
    </row>
    <row r="78" spans="14:25" x14ac:dyDescent="0.25">
      <c r="N78" s="4">
        <f t="shared" si="1"/>
        <v>1952</v>
      </c>
      <c r="O78" s="4">
        <f t="shared" si="2"/>
        <v>4</v>
      </c>
      <c r="P78" s="64">
        <v>19085</v>
      </c>
      <c r="Q78" s="31">
        <f t="shared" si="3"/>
        <v>195204</v>
      </c>
      <c r="R78" s="64" t="str">
        <f t="shared" si="4"/>
        <v>Wet</v>
      </c>
      <c r="S78" s="65">
        <v>0</v>
      </c>
      <c r="T78" s="65">
        <f t="shared" si="5"/>
        <v>0</v>
      </c>
      <c r="U78" s="69">
        <f t="shared" si="11"/>
        <v>771.34740180156064</v>
      </c>
      <c r="V78" s="70">
        <f t="shared" si="6"/>
        <v>0</v>
      </c>
      <c r="W78" s="70">
        <f t="shared" si="7"/>
        <v>2.7589391633372844</v>
      </c>
      <c r="X78" s="70">
        <f t="shared" si="8"/>
        <v>0</v>
      </c>
      <c r="Y78" s="71">
        <f t="shared" si="9"/>
        <v>0</v>
      </c>
    </row>
    <row r="79" spans="14:25" x14ac:dyDescent="0.25">
      <c r="N79" s="4">
        <f t="shared" ref="N79:N142" si="12">YEAR(P79)</f>
        <v>1952</v>
      </c>
      <c r="O79" s="4">
        <f t="shared" ref="O79:O142" si="13">MONTH(P79)</f>
        <v>5</v>
      </c>
      <c r="P79" s="64">
        <v>19115</v>
      </c>
      <c r="Q79" s="31">
        <f t="shared" ref="Q79:Q142" si="14">YEAR(P79)*100+MONTH(P79)</f>
        <v>195205</v>
      </c>
      <c r="R79" s="64" t="str">
        <f t="shared" ref="R79:R142" si="15">INDEX($B$15:$B$62,MATCH(N79,$A$15:$A$63,0))</f>
        <v>Wet</v>
      </c>
      <c r="S79" s="65">
        <v>22100.000000000022</v>
      </c>
      <c r="T79" s="65">
        <f t="shared" ref="T79:T142" si="16">IF(O79=10,VLOOKUP(YEAR(P79),$A$15:$E$62,5,FALSE),0)</f>
        <v>0</v>
      </c>
      <c r="U79" s="69">
        <f t="shared" si="11"/>
        <v>768.5884626382234</v>
      </c>
      <c r="V79" s="70">
        <f t="shared" ref="V79:V142" si="17">IF(OR(O79&lt;3,O79&gt;8),0,IF(S79&gt;0,MIN(U79,S79),0))</f>
        <v>768.5884626382234</v>
      </c>
      <c r="W79" s="70">
        <f t="shared" ref="W79:W142" si="18">(U79-V79)*VLOOKUP(O79,$G$16:$I$27,3,FALSE)</f>
        <v>0</v>
      </c>
      <c r="X79" s="70">
        <f t="shared" ref="X79:X142" si="19">V79*(1-INDEX($J$16:$L$27,MATCH(O79,$G$16:$G$27,0),MATCH(R79,$J$15:$L$15,0)))</f>
        <v>68.293735480403029</v>
      </c>
      <c r="Y79" s="71">
        <f t="shared" ref="Y79:Y142" si="20">V79-X79</f>
        <v>700.29472715782038</v>
      </c>
    </row>
    <row r="80" spans="14:25" x14ac:dyDescent="0.25">
      <c r="N80" s="4">
        <f t="shared" si="12"/>
        <v>1952</v>
      </c>
      <c r="O80" s="4">
        <f t="shared" si="13"/>
        <v>6</v>
      </c>
      <c r="P80" s="64">
        <v>19146</v>
      </c>
      <c r="Q80" s="31">
        <f t="shared" si="14"/>
        <v>195206</v>
      </c>
      <c r="R80" s="64" t="str">
        <f t="shared" si="15"/>
        <v>Wet</v>
      </c>
      <c r="S80" s="65">
        <v>86699.999999999985</v>
      </c>
      <c r="T80" s="65">
        <f t="shared" si="16"/>
        <v>0</v>
      </c>
      <c r="U80" s="69">
        <f t="shared" ref="U80:U143" si="21">U79-V79-W79+T80</f>
        <v>0</v>
      </c>
      <c r="V80" s="70">
        <f t="shared" si="17"/>
        <v>0</v>
      </c>
      <c r="W80" s="70">
        <f t="shared" si="18"/>
        <v>0</v>
      </c>
      <c r="X80" s="70">
        <f t="shared" si="19"/>
        <v>0</v>
      </c>
      <c r="Y80" s="71">
        <f t="shared" si="20"/>
        <v>0</v>
      </c>
    </row>
    <row r="81" spans="14:25" x14ac:dyDescent="0.25">
      <c r="N81" s="4">
        <f t="shared" si="12"/>
        <v>1952</v>
      </c>
      <c r="O81" s="4">
        <f t="shared" si="13"/>
        <v>7</v>
      </c>
      <c r="P81" s="64">
        <v>19176</v>
      </c>
      <c r="Q81" s="31">
        <f t="shared" si="14"/>
        <v>195207</v>
      </c>
      <c r="R81" s="64" t="str">
        <f t="shared" si="15"/>
        <v>Wet</v>
      </c>
      <c r="S81" s="65">
        <v>15099.999999999995</v>
      </c>
      <c r="T81" s="65">
        <f t="shared" si="16"/>
        <v>0</v>
      </c>
      <c r="U81" s="69">
        <f t="shared" si="21"/>
        <v>0</v>
      </c>
      <c r="V81" s="70">
        <f t="shared" si="17"/>
        <v>0</v>
      </c>
      <c r="W81" s="70">
        <f t="shared" si="18"/>
        <v>0</v>
      </c>
      <c r="X81" s="70">
        <f t="shared" si="19"/>
        <v>0</v>
      </c>
      <c r="Y81" s="71">
        <f t="shared" si="20"/>
        <v>0</v>
      </c>
    </row>
    <row r="82" spans="14:25" x14ac:dyDescent="0.25">
      <c r="N82" s="4">
        <f t="shared" si="12"/>
        <v>1952</v>
      </c>
      <c r="O82" s="4">
        <f t="shared" si="13"/>
        <v>8</v>
      </c>
      <c r="P82" s="64">
        <v>19207</v>
      </c>
      <c r="Q82" s="31">
        <f t="shared" si="14"/>
        <v>195208</v>
      </c>
      <c r="R82" s="64" t="str">
        <f t="shared" si="15"/>
        <v>Wet</v>
      </c>
      <c r="S82" s="65">
        <v>24199.999999999996</v>
      </c>
      <c r="T82" s="65">
        <f t="shared" si="16"/>
        <v>0</v>
      </c>
      <c r="U82" s="69">
        <f t="shared" si="21"/>
        <v>0</v>
      </c>
      <c r="V82" s="70">
        <f t="shared" si="17"/>
        <v>0</v>
      </c>
      <c r="W82" s="70">
        <f t="shared" si="18"/>
        <v>0</v>
      </c>
      <c r="X82" s="70">
        <f t="shared" si="19"/>
        <v>0</v>
      </c>
      <c r="Y82" s="71">
        <f t="shared" si="20"/>
        <v>0</v>
      </c>
    </row>
    <row r="83" spans="14:25" x14ac:dyDescent="0.25">
      <c r="N83" s="4">
        <f t="shared" si="12"/>
        <v>1952</v>
      </c>
      <c r="O83" s="4">
        <f t="shared" si="13"/>
        <v>9</v>
      </c>
      <c r="P83" s="64">
        <v>19238</v>
      </c>
      <c r="Q83" s="31">
        <f t="shared" si="14"/>
        <v>195209</v>
      </c>
      <c r="R83" s="64" t="str">
        <f t="shared" si="15"/>
        <v>Wet</v>
      </c>
      <c r="S83" s="65">
        <v>17400</v>
      </c>
      <c r="T83" s="65">
        <f t="shared" si="16"/>
        <v>0</v>
      </c>
      <c r="U83" s="69">
        <f t="shared" si="21"/>
        <v>0</v>
      </c>
      <c r="V83" s="70">
        <f t="shared" si="17"/>
        <v>0</v>
      </c>
      <c r="W83" s="70">
        <f t="shared" si="18"/>
        <v>0</v>
      </c>
      <c r="X83" s="70">
        <f t="shared" si="19"/>
        <v>0</v>
      </c>
      <c r="Y83" s="71">
        <f t="shared" si="20"/>
        <v>0</v>
      </c>
    </row>
    <row r="84" spans="14:25" x14ac:dyDescent="0.25">
      <c r="N84" s="4">
        <f t="shared" si="12"/>
        <v>1952</v>
      </c>
      <c r="O84" s="4">
        <f t="shared" si="13"/>
        <v>10</v>
      </c>
      <c r="P84" s="64">
        <v>19268</v>
      </c>
      <c r="Q84" s="31">
        <f t="shared" si="14"/>
        <v>195210</v>
      </c>
      <c r="R84" s="64" t="str">
        <f t="shared" si="15"/>
        <v>Wet</v>
      </c>
      <c r="S84" s="65">
        <v>81699.999999999985</v>
      </c>
      <c r="T84" s="65">
        <f t="shared" si="16"/>
        <v>778</v>
      </c>
      <c r="U84" s="69">
        <f t="shared" si="21"/>
        <v>778</v>
      </c>
      <c r="V84" s="70">
        <f t="shared" si="17"/>
        <v>0</v>
      </c>
      <c r="W84" s="70">
        <f t="shared" si="18"/>
        <v>1.7481942671619473</v>
      </c>
      <c r="X84" s="70">
        <f t="shared" si="19"/>
        <v>0</v>
      </c>
      <c r="Y84" s="71">
        <f t="shared" si="20"/>
        <v>0</v>
      </c>
    </row>
    <row r="85" spans="14:25" x14ac:dyDescent="0.25">
      <c r="N85" s="4">
        <f t="shared" si="12"/>
        <v>1952</v>
      </c>
      <c r="O85" s="4">
        <f t="shared" si="13"/>
        <v>11</v>
      </c>
      <c r="P85" s="64">
        <v>19299</v>
      </c>
      <c r="Q85" s="31">
        <f t="shared" si="14"/>
        <v>195211</v>
      </c>
      <c r="R85" s="64" t="str">
        <f t="shared" si="15"/>
        <v>Wet</v>
      </c>
      <c r="S85" s="65">
        <v>23700.000000000004</v>
      </c>
      <c r="T85" s="65">
        <f t="shared" si="16"/>
        <v>0</v>
      </c>
      <c r="U85" s="69">
        <f t="shared" si="21"/>
        <v>776.25180573283808</v>
      </c>
      <c r="V85" s="70">
        <f t="shared" si="17"/>
        <v>0</v>
      </c>
      <c r="W85" s="70">
        <f t="shared" si="18"/>
        <v>0.7941179830537991</v>
      </c>
      <c r="X85" s="70">
        <f t="shared" si="19"/>
        <v>0</v>
      </c>
      <c r="Y85" s="71">
        <f t="shared" si="20"/>
        <v>0</v>
      </c>
    </row>
    <row r="86" spans="14:25" x14ac:dyDescent="0.25">
      <c r="N86" s="4">
        <f t="shared" si="12"/>
        <v>1952</v>
      </c>
      <c r="O86" s="4">
        <f t="shared" si="13"/>
        <v>12</v>
      </c>
      <c r="P86" s="64">
        <v>19329</v>
      </c>
      <c r="Q86" s="31">
        <f t="shared" si="14"/>
        <v>195212</v>
      </c>
      <c r="R86" s="64" t="str">
        <f t="shared" si="15"/>
        <v>Wet</v>
      </c>
      <c r="S86" s="65">
        <v>0</v>
      </c>
      <c r="T86" s="65">
        <f t="shared" si="16"/>
        <v>0</v>
      </c>
      <c r="U86" s="69">
        <f t="shared" si="21"/>
        <v>775.45768774978433</v>
      </c>
      <c r="V86" s="70">
        <f t="shared" si="17"/>
        <v>0</v>
      </c>
      <c r="W86" s="70">
        <f t="shared" si="18"/>
        <v>0.21714113345797278</v>
      </c>
      <c r="X86" s="70">
        <f t="shared" si="19"/>
        <v>0</v>
      </c>
      <c r="Y86" s="71">
        <f t="shared" si="20"/>
        <v>0</v>
      </c>
    </row>
    <row r="87" spans="14:25" x14ac:dyDescent="0.25">
      <c r="N87" s="4">
        <f t="shared" si="12"/>
        <v>1953</v>
      </c>
      <c r="O87" s="4">
        <f t="shared" si="13"/>
        <v>1</v>
      </c>
      <c r="P87" s="64">
        <v>19360</v>
      </c>
      <c r="Q87" s="31">
        <f t="shared" si="14"/>
        <v>195301</v>
      </c>
      <c r="R87" s="64" t="str">
        <f t="shared" si="15"/>
        <v>Dry</v>
      </c>
      <c r="S87" s="65">
        <v>0</v>
      </c>
      <c r="T87" s="65">
        <f t="shared" si="16"/>
        <v>0</v>
      </c>
      <c r="U87" s="69">
        <f t="shared" si="21"/>
        <v>775.24054661632636</v>
      </c>
      <c r="V87" s="70">
        <f t="shared" si="17"/>
        <v>0</v>
      </c>
      <c r="W87" s="70">
        <f t="shared" si="18"/>
        <v>0.49090298929130283</v>
      </c>
      <c r="X87" s="70">
        <f t="shared" si="19"/>
        <v>0</v>
      </c>
      <c r="Y87" s="71">
        <f t="shared" si="20"/>
        <v>0</v>
      </c>
    </row>
    <row r="88" spans="14:25" x14ac:dyDescent="0.25">
      <c r="N88" s="4">
        <f t="shared" si="12"/>
        <v>1953</v>
      </c>
      <c r="O88" s="4">
        <f t="shared" si="13"/>
        <v>2</v>
      </c>
      <c r="P88" s="64">
        <v>19391</v>
      </c>
      <c r="Q88" s="31">
        <f t="shared" si="14"/>
        <v>195302</v>
      </c>
      <c r="R88" s="64" t="str">
        <f t="shared" si="15"/>
        <v>Dry</v>
      </c>
      <c r="S88" s="65">
        <v>0</v>
      </c>
      <c r="T88" s="65">
        <f t="shared" si="16"/>
        <v>0</v>
      </c>
      <c r="U88" s="69">
        <f t="shared" si="21"/>
        <v>774.74964362703508</v>
      </c>
      <c r="V88" s="70">
        <f t="shared" si="17"/>
        <v>0</v>
      </c>
      <c r="W88" s="70">
        <f t="shared" si="18"/>
        <v>1.6419751662605278</v>
      </c>
      <c r="X88" s="70">
        <f t="shared" si="19"/>
        <v>0</v>
      </c>
      <c r="Y88" s="71">
        <f t="shared" si="20"/>
        <v>0</v>
      </c>
    </row>
    <row r="89" spans="14:25" x14ac:dyDescent="0.25">
      <c r="N89" s="4">
        <f t="shared" si="12"/>
        <v>1953</v>
      </c>
      <c r="O89" s="4">
        <f t="shared" si="13"/>
        <v>3</v>
      </c>
      <c r="P89" s="64">
        <v>19419</v>
      </c>
      <c r="Q89" s="31">
        <f t="shared" si="14"/>
        <v>195303</v>
      </c>
      <c r="R89" s="64" t="str">
        <f t="shared" si="15"/>
        <v>Dry</v>
      </c>
      <c r="S89" s="65">
        <v>0</v>
      </c>
      <c r="T89" s="65">
        <f t="shared" si="16"/>
        <v>0</v>
      </c>
      <c r="U89" s="69">
        <f t="shared" si="21"/>
        <v>773.10766846077456</v>
      </c>
      <c r="V89" s="70">
        <f t="shared" si="17"/>
        <v>0</v>
      </c>
      <c r="W89" s="70">
        <f t="shared" si="18"/>
        <v>1.7602666592138947</v>
      </c>
      <c r="X89" s="70">
        <f t="shared" si="19"/>
        <v>0</v>
      </c>
      <c r="Y89" s="71">
        <f t="shared" si="20"/>
        <v>0</v>
      </c>
    </row>
    <row r="90" spans="14:25" x14ac:dyDescent="0.25">
      <c r="N90" s="4">
        <f t="shared" si="12"/>
        <v>1953</v>
      </c>
      <c r="O90" s="4">
        <f t="shared" si="13"/>
        <v>4</v>
      </c>
      <c r="P90" s="64">
        <v>19450</v>
      </c>
      <c r="Q90" s="31">
        <f t="shared" si="14"/>
        <v>195304</v>
      </c>
      <c r="R90" s="64" t="str">
        <f t="shared" si="15"/>
        <v>Dry</v>
      </c>
      <c r="S90" s="65">
        <v>0</v>
      </c>
      <c r="T90" s="65">
        <f t="shared" si="16"/>
        <v>0</v>
      </c>
      <c r="U90" s="69">
        <f t="shared" si="21"/>
        <v>771.34740180156064</v>
      </c>
      <c r="V90" s="70">
        <f t="shared" si="17"/>
        <v>0</v>
      </c>
      <c r="W90" s="70">
        <f t="shared" si="18"/>
        <v>2.7589391633372844</v>
      </c>
      <c r="X90" s="70">
        <f t="shared" si="19"/>
        <v>0</v>
      </c>
      <c r="Y90" s="71">
        <f t="shared" si="20"/>
        <v>0</v>
      </c>
    </row>
    <row r="91" spans="14:25" x14ac:dyDescent="0.25">
      <c r="N91" s="4">
        <f t="shared" si="12"/>
        <v>1953</v>
      </c>
      <c r="O91" s="4">
        <f t="shared" si="13"/>
        <v>5</v>
      </c>
      <c r="P91" s="64">
        <v>19480</v>
      </c>
      <c r="Q91" s="31">
        <f t="shared" si="14"/>
        <v>195305</v>
      </c>
      <c r="R91" s="64" t="str">
        <f t="shared" si="15"/>
        <v>Dry</v>
      </c>
      <c r="S91" s="65">
        <v>0</v>
      </c>
      <c r="T91" s="65">
        <f t="shared" si="16"/>
        <v>0</v>
      </c>
      <c r="U91" s="69">
        <f t="shared" si="21"/>
        <v>768.5884626382234</v>
      </c>
      <c r="V91" s="70">
        <f t="shared" si="17"/>
        <v>0</v>
      </c>
      <c r="W91" s="70">
        <f t="shared" si="18"/>
        <v>3.0800582125190923</v>
      </c>
      <c r="X91" s="70">
        <f t="shared" si="19"/>
        <v>0</v>
      </c>
      <c r="Y91" s="71">
        <f t="shared" si="20"/>
        <v>0</v>
      </c>
    </row>
    <row r="92" spans="14:25" x14ac:dyDescent="0.25">
      <c r="N92" s="4">
        <f t="shared" si="12"/>
        <v>1953</v>
      </c>
      <c r="O92" s="4">
        <f t="shared" si="13"/>
        <v>6</v>
      </c>
      <c r="P92" s="64">
        <v>19511</v>
      </c>
      <c r="Q92" s="31">
        <f t="shared" si="14"/>
        <v>195306</v>
      </c>
      <c r="R92" s="64" t="str">
        <f t="shared" si="15"/>
        <v>Dry</v>
      </c>
      <c r="S92" s="65">
        <v>0</v>
      </c>
      <c r="T92" s="65">
        <f t="shared" si="16"/>
        <v>0</v>
      </c>
      <c r="U92" s="69">
        <f t="shared" si="21"/>
        <v>765.50840442570427</v>
      </c>
      <c r="V92" s="70">
        <f t="shared" si="17"/>
        <v>0</v>
      </c>
      <c r="W92" s="70">
        <f t="shared" si="18"/>
        <v>3.359769170529896</v>
      </c>
      <c r="X92" s="70">
        <f t="shared" si="19"/>
        <v>0</v>
      </c>
      <c r="Y92" s="71">
        <f t="shared" si="20"/>
        <v>0</v>
      </c>
    </row>
    <row r="93" spans="14:25" x14ac:dyDescent="0.25">
      <c r="N93" s="4">
        <f t="shared" si="12"/>
        <v>1953</v>
      </c>
      <c r="O93" s="4">
        <f t="shared" si="13"/>
        <v>7</v>
      </c>
      <c r="P93" s="64">
        <v>19541</v>
      </c>
      <c r="Q93" s="31">
        <f t="shared" si="14"/>
        <v>195307</v>
      </c>
      <c r="R93" s="64" t="str">
        <f t="shared" si="15"/>
        <v>Dry</v>
      </c>
      <c r="S93" s="65">
        <v>18000.000000000004</v>
      </c>
      <c r="T93" s="65">
        <f t="shared" si="16"/>
        <v>0</v>
      </c>
      <c r="U93" s="69">
        <f t="shared" si="21"/>
        <v>762.14863525517433</v>
      </c>
      <c r="V93" s="70">
        <f t="shared" si="17"/>
        <v>762.14863525517433</v>
      </c>
      <c r="W93" s="70">
        <f t="shared" si="18"/>
        <v>0</v>
      </c>
      <c r="X93" s="70">
        <f t="shared" si="19"/>
        <v>471.56603573020436</v>
      </c>
      <c r="Y93" s="71">
        <f t="shared" si="20"/>
        <v>290.58259952496996</v>
      </c>
    </row>
    <row r="94" spans="14:25" x14ac:dyDescent="0.25">
      <c r="N94" s="4">
        <f t="shared" si="12"/>
        <v>1953</v>
      </c>
      <c r="O94" s="4">
        <f t="shared" si="13"/>
        <v>8</v>
      </c>
      <c r="P94" s="64">
        <v>19572</v>
      </c>
      <c r="Q94" s="31">
        <f t="shared" si="14"/>
        <v>195308</v>
      </c>
      <c r="R94" s="64" t="str">
        <f t="shared" si="15"/>
        <v>Dry</v>
      </c>
      <c r="S94" s="65">
        <v>6800.0000000000045</v>
      </c>
      <c r="T94" s="65">
        <f t="shared" si="16"/>
        <v>0</v>
      </c>
      <c r="U94" s="69">
        <f t="shared" si="21"/>
        <v>0</v>
      </c>
      <c r="V94" s="70">
        <f t="shared" si="17"/>
        <v>0</v>
      </c>
      <c r="W94" s="70">
        <f t="shared" si="18"/>
        <v>0</v>
      </c>
      <c r="X94" s="70">
        <f t="shared" si="19"/>
        <v>0</v>
      </c>
      <c r="Y94" s="71">
        <f t="shared" si="20"/>
        <v>0</v>
      </c>
    </row>
    <row r="95" spans="14:25" x14ac:dyDescent="0.25">
      <c r="N95" s="4">
        <f t="shared" si="12"/>
        <v>1953</v>
      </c>
      <c r="O95" s="4">
        <f t="shared" si="13"/>
        <v>9</v>
      </c>
      <c r="P95" s="64">
        <v>19603</v>
      </c>
      <c r="Q95" s="31">
        <f t="shared" si="14"/>
        <v>195309</v>
      </c>
      <c r="R95" s="64" t="str">
        <f t="shared" si="15"/>
        <v>Dry</v>
      </c>
      <c r="S95" s="65">
        <v>11900.000000000002</v>
      </c>
      <c r="T95" s="65">
        <f t="shared" si="16"/>
        <v>0</v>
      </c>
      <c r="U95" s="69">
        <f t="shared" si="21"/>
        <v>0</v>
      </c>
      <c r="V95" s="70">
        <f t="shared" si="17"/>
        <v>0</v>
      </c>
      <c r="W95" s="70">
        <f t="shared" si="18"/>
        <v>0</v>
      </c>
      <c r="X95" s="70">
        <f t="shared" si="19"/>
        <v>0</v>
      </c>
      <c r="Y95" s="71">
        <f t="shared" si="20"/>
        <v>0</v>
      </c>
    </row>
    <row r="96" spans="14:25" x14ac:dyDescent="0.25">
      <c r="N96" s="4">
        <f t="shared" si="12"/>
        <v>1953</v>
      </c>
      <c r="O96" s="4">
        <f t="shared" si="13"/>
        <v>10</v>
      </c>
      <c r="P96" s="64">
        <v>19633</v>
      </c>
      <c r="Q96" s="31">
        <f t="shared" si="14"/>
        <v>195310</v>
      </c>
      <c r="R96" s="64" t="str">
        <f t="shared" si="15"/>
        <v>Dry</v>
      </c>
      <c r="S96" s="65">
        <v>34600.000000000007</v>
      </c>
      <c r="T96" s="65">
        <f t="shared" si="16"/>
        <v>778</v>
      </c>
      <c r="U96" s="69">
        <f t="shared" si="21"/>
        <v>778</v>
      </c>
      <c r="V96" s="70">
        <f t="shared" si="17"/>
        <v>0</v>
      </c>
      <c r="W96" s="70">
        <f t="shared" si="18"/>
        <v>1.7481942671619473</v>
      </c>
      <c r="X96" s="70">
        <f t="shared" si="19"/>
        <v>0</v>
      </c>
      <c r="Y96" s="71">
        <f t="shared" si="20"/>
        <v>0</v>
      </c>
    </row>
    <row r="97" spans="14:25" x14ac:dyDescent="0.25">
      <c r="N97" s="4">
        <f t="shared" si="12"/>
        <v>1953</v>
      </c>
      <c r="O97" s="4">
        <f t="shared" si="13"/>
        <v>11</v>
      </c>
      <c r="P97" s="64">
        <v>19664</v>
      </c>
      <c r="Q97" s="31">
        <f t="shared" si="14"/>
        <v>195311</v>
      </c>
      <c r="R97" s="64" t="str">
        <f t="shared" si="15"/>
        <v>Dry</v>
      </c>
      <c r="S97" s="65">
        <v>0</v>
      </c>
      <c r="T97" s="65">
        <f t="shared" si="16"/>
        <v>0</v>
      </c>
      <c r="U97" s="69">
        <f t="shared" si="21"/>
        <v>776.25180573283808</v>
      </c>
      <c r="V97" s="70">
        <f t="shared" si="17"/>
        <v>0</v>
      </c>
      <c r="W97" s="70">
        <f t="shared" si="18"/>
        <v>0.7941179830537991</v>
      </c>
      <c r="X97" s="70">
        <f t="shared" si="19"/>
        <v>0</v>
      </c>
      <c r="Y97" s="71">
        <f t="shared" si="20"/>
        <v>0</v>
      </c>
    </row>
    <row r="98" spans="14:25" x14ac:dyDescent="0.25">
      <c r="N98" s="4">
        <f t="shared" si="12"/>
        <v>1953</v>
      </c>
      <c r="O98" s="4">
        <f t="shared" si="13"/>
        <v>12</v>
      </c>
      <c r="P98" s="64">
        <v>19694</v>
      </c>
      <c r="Q98" s="31">
        <f t="shared" si="14"/>
        <v>195312</v>
      </c>
      <c r="R98" s="64" t="str">
        <f t="shared" si="15"/>
        <v>Dry</v>
      </c>
      <c r="S98" s="65">
        <v>0</v>
      </c>
      <c r="T98" s="65">
        <f t="shared" si="16"/>
        <v>0</v>
      </c>
      <c r="U98" s="69">
        <f t="shared" si="21"/>
        <v>775.45768774978433</v>
      </c>
      <c r="V98" s="70">
        <f t="shared" si="17"/>
        <v>0</v>
      </c>
      <c r="W98" s="70">
        <f t="shared" si="18"/>
        <v>0.21714113345797278</v>
      </c>
      <c r="X98" s="70">
        <f t="shared" si="19"/>
        <v>0</v>
      </c>
      <c r="Y98" s="71">
        <f t="shared" si="20"/>
        <v>0</v>
      </c>
    </row>
    <row r="99" spans="14:25" x14ac:dyDescent="0.25">
      <c r="N99" s="4">
        <f t="shared" si="12"/>
        <v>1954</v>
      </c>
      <c r="O99" s="4">
        <f t="shared" si="13"/>
        <v>1</v>
      </c>
      <c r="P99" s="64">
        <v>19725</v>
      </c>
      <c r="Q99" s="31">
        <f t="shared" si="14"/>
        <v>195401</v>
      </c>
      <c r="R99" s="64" t="str">
        <f t="shared" si="15"/>
        <v>Dry</v>
      </c>
      <c r="S99" s="65">
        <v>0</v>
      </c>
      <c r="T99" s="65">
        <f t="shared" si="16"/>
        <v>0</v>
      </c>
      <c r="U99" s="69">
        <f t="shared" si="21"/>
        <v>775.24054661632636</v>
      </c>
      <c r="V99" s="70">
        <f t="shared" si="17"/>
        <v>0</v>
      </c>
      <c r="W99" s="70">
        <f t="shared" si="18"/>
        <v>0.49090298929130283</v>
      </c>
      <c r="X99" s="70">
        <f t="shared" si="19"/>
        <v>0</v>
      </c>
      <c r="Y99" s="71">
        <f t="shared" si="20"/>
        <v>0</v>
      </c>
    </row>
    <row r="100" spans="14:25" x14ac:dyDescent="0.25">
      <c r="N100" s="4">
        <f t="shared" si="12"/>
        <v>1954</v>
      </c>
      <c r="O100" s="4">
        <f t="shared" si="13"/>
        <v>2</v>
      </c>
      <c r="P100" s="64">
        <v>19756</v>
      </c>
      <c r="Q100" s="31">
        <f t="shared" si="14"/>
        <v>195402</v>
      </c>
      <c r="R100" s="64" t="str">
        <f t="shared" si="15"/>
        <v>Dry</v>
      </c>
      <c r="S100" s="65">
        <v>0</v>
      </c>
      <c r="T100" s="65">
        <f t="shared" si="16"/>
        <v>0</v>
      </c>
      <c r="U100" s="69">
        <f t="shared" si="21"/>
        <v>774.74964362703508</v>
      </c>
      <c r="V100" s="70">
        <f t="shared" si="17"/>
        <v>0</v>
      </c>
      <c r="W100" s="70">
        <f t="shared" si="18"/>
        <v>1.6419751662605278</v>
      </c>
      <c r="X100" s="70">
        <f t="shared" si="19"/>
        <v>0</v>
      </c>
      <c r="Y100" s="71">
        <f t="shared" si="20"/>
        <v>0</v>
      </c>
    </row>
    <row r="101" spans="14:25" x14ac:dyDescent="0.25">
      <c r="N101" s="4">
        <f t="shared" si="12"/>
        <v>1954</v>
      </c>
      <c r="O101" s="4">
        <f t="shared" si="13"/>
        <v>3</v>
      </c>
      <c r="P101" s="64">
        <v>19784</v>
      </c>
      <c r="Q101" s="31">
        <f t="shared" si="14"/>
        <v>195403</v>
      </c>
      <c r="R101" s="64" t="str">
        <f t="shared" si="15"/>
        <v>Dry</v>
      </c>
      <c r="S101" s="65">
        <v>34600.000000000007</v>
      </c>
      <c r="T101" s="65">
        <f t="shared" si="16"/>
        <v>0</v>
      </c>
      <c r="U101" s="69">
        <f t="shared" si="21"/>
        <v>773.10766846077456</v>
      </c>
      <c r="V101" s="70">
        <f t="shared" si="17"/>
        <v>773.10766846077456</v>
      </c>
      <c r="W101" s="70">
        <f t="shared" si="18"/>
        <v>0</v>
      </c>
      <c r="X101" s="70">
        <f t="shared" si="19"/>
        <v>55.755868092522739</v>
      </c>
      <c r="Y101" s="71">
        <f t="shared" si="20"/>
        <v>717.35180036825182</v>
      </c>
    </row>
    <row r="102" spans="14:25" x14ac:dyDescent="0.25">
      <c r="N102" s="4">
        <f t="shared" si="12"/>
        <v>1954</v>
      </c>
      <c r="O102" s="4">
        <f t="shared" si="13"/>
        <v>4</v>
      </c>
      <c r="P102" s="64">
        <v>19815</v>
      </c>
      <c r="Q102" s="31">
        <f t="shared" si="14"/>
        <v>195404</v>
      </c>
      <c r="R102" s="64" t="str">
        <f t="shared" si="15"/>
        <v>Dry</v>
      </c>
      <c r="S102" s="65">
        <v>24700.000000000004</v>
      </c>
      <c r="T102" s="65">
        <f t="shared" si="16"/>
        <v>0</v>
      </c>
      <c r="U102" s="69">
        <f t="shared" si="21"/>
        <v>0</v>
      </c>
      <c r="V102" s="70">
        <f t="shared" si="17"/>
        <v>0</v>
      </c>
      <c r="W102" s="70">
        <f t="shared" si="18"/>
        <v>0</v>
      </c>
      <c r="X102" s="70">
        <f t="shared" si="19"/>
        <v>0</v>
      </c>
      <c r="Y102" s="71">
        <f t="shared" si="20"/>
        <v>0</v>
      </c>
    </row>
    <row r="103" spans="14:25" x14ac:dyDescent="0.25">
      <c r="N103" s="4">
        <f t="shared" si="12"/>
        <v>1954</v>
      </c>
      <c r="O103" s="4">
        <f t="shared" si="13"/>
        <v>5</v>
      </c>
      <c r="P103" s="64">
        <v>19845</v>
      </c>
      <c r="Q103" s="31">
        <f t="shared" si="14"/>
        <v>195405</v>
      </c>
      <c r="R103" s="64" t="str">
        <f t="shared" si="15"/>
        <v>Dry</v>
      </c>
      <c r="S103" s="65">
        <v>0</v>
      </c>
      <c r="T103" s="65">
        <f t="shared" si="16"/>
        <v>0</v>
      </c>
      <c r="U103" s="69">
        <f t="shared" si="21"/>
        <v>0</v>
      </c>
      <c r="V103" s="70">
        <f t="shared" si="17"/>
        <v>0</v>
      </c>
      <c r="W103" s="70">
        <f t="shared" si="18"/>
        <v>0</v>
      </c>
      <c r="X103" s="70">
        <f t="shared" si="19"/>
        <v>0</v>
      </c>
      <c r="Y103" s="71">
        <f t="shared" si="20"/>
        <v>0</v>
      </c>
    </row>
    <row r="104" spans="14:25" x14ac:dyDescent="0.25">
      <c r="N104" s="4">
        <f t="shared" si="12"/>
        <v>1954</v>
      </c>
      <c r="O104" s="4">
        <f t="shared" si="13"/>
        <v>6</v>
      </c>
      <c r="P104" s="64">
        <v>19876</v>
      </c>
      <c r="Q104" s="31">
        <f t="shared" si="14"/>
        <v>195406</v>
      </c>
      <c r="R104" s="64" t="str">
        <f t="shared" si="15"/>
        <v>Dry</v>
      </c>
      <c r="S104" s="65">
        <v>6399.9999999999982</v>
      </c>
      <c r="T104" s="65">
        <f t="shared" si="16"/>
        <v>0</v>
      </c>
      <c r="U104" s="69">
        <f t="shared" si="21"/>
        <v>0</v>
      </c>
      <c r="V104" s="70">
        <f t="shared" si="17"/>
        <v>0</v>
      </c>
      <c r="W104" s="70">
        <f t="shared" si="18"/>
        <v>0</v>
      </c>
      <c r="X104" s="70">
        <f t="shared" si="19"/>
        <v>0</v>
      </c>
      <c r="Y104" s="71">
        <f t="shared" si="20"/>
        <v>0</v>
      </c>
    </row>
    <row r="105" spans="14:25" x14ac:dyDescent="0.25">
      <c r="N105" s="4">
        <f t="shared" si="12"/>
        <v>1954</v>
      </c>
      <c r="O105" s="4">
        <f t="shared" si="13"/>
        <v>7</v>
      </c>
      <c r="P105" s="64">
        <v>19906</v>
      </c>
      <c r="Q105" s="31">
        <f t="shared" si="14"/>
        <v>195407</v>
      </c>
      <c r="R105" s="64" t="str">
        <f t="shared" si="15"/>
        <v>Dry</v>
      </c>
      <c r="S105" s="65">
        <v>29600</v>
      </c>
      <c r="T105" s="65">
        <f t="shared" si="16"/>
        <v>0</v>
      </c>
      <c r="U105" s="69">
        <f t="shared" si="21"/>
        <v>0</v>
      </c>
      <c r="V105" s="70">
        <f t="shared" si="17"/>
        <v>0</v>
      </c>
      <c r="W105" s="70">
        <f t="shared" si="18"/>
        <v>0</v>
      </c>
      <c r="X105" s="70">
        <f t="shared" si="19"/>
        <v>0</v>
      </c>
      <c r="Y105" s="71">
        <f t="shared" si="20"/>
        <v>0</v>
      </c>
    </row>
    <row r="106" spans="14:25" x14ac:dyDescent="0.25">
      <c r="N106" s="4">
        <f t="shared" si="12"/>
        <v>1954</v>
      </c>
      <c r="O106" s="4">
        <f t="shared" si="13"/>
        <v>8</v>
      </c>
      <c r="P106" s="64">
        <v>19937</v>
      </c>
      <c r="Q106" s="31">
        <f t="shared" si="14"/>
        <v>195408</v>
      </c>
      <c r="R106" s="64" t="str">
        <f t="shared" si="15"/>
        <v>Dry</v>
      </c>
      <c r="S106" s="65">
        <v>10000</v>
      </c>
      <c r="T106" s="65">
        <f t="shared" si="16"/>
        <v>0</v>
      </c>
      <c r="U106" s="69">
        <f t="shared" si="21"/>
        <v>0</v>
      </c>
      <c r="V106" s="70">
        <f t="shared" si="17"/>
        <v>0</v>
      </c>
      <c r="W106" s="70">
        <f t="shared" si="18"/>
        <v>0</v>
      </c>
      <c r="X106" s="70">
        <f t="shared" si="19"/>
        <v>0</v>
      </c>
      <c r="Y106" s="71">
        <f t="shared" si="20"/>
        <v>0</v>
      </c>
    </row>
    <row r="107" spans="14:25" x14ac:dyDescent="0.25">
      <c r="N107" s="4">
        <f t="shared" si="12"/>
        <v>1954</v>
      </c>
      <c r="O107" s="4">
        <f t="shared" si="13"/>
        <v>9</v>
      </c>
      <c r="P107" s="64">
        <v>19968</v>
      </c>
      <c r="Q107" s="31">
        <f t="shared" si="14"/>
        <v>195409</v>
      </c>
      <c r="R107" s="64" t="str">
        <f t="shared" si="15"/>
        <v>Dry</v>
      </c>
      <c r="S107" s="65">
        <v>9300.0000000000036</v>
      </c>
      <c r="T107" s="65">
        <f t="shared" si="16"/>
        <v>0</v>
      </c>
      <c r="U107" s="69">
        <f t="shared" si="21"/>
        <v>0</v>
      </c>
      <c r="V107" s="70">
        <f t="shared" si="17"/>
        <v>0</v>
      </c>
      <c r="W107" s="70">
        <f t="shared" si="18"/>
        <v>0</v>
      </c>
      <c r="X107" s="70">
        <f t="shared" si="19"/>
        <v>0</v>
      </c>
      <c r="Y107" s="71">
        <f t="shared" si="20"/>
        <v>0</v>
      </c>
    </row>
    <row r="108" spans="14:25" x14ac:dyDescent="0.25">
      <c r="N108" s="4">
        <f t="shared" si="12"/>
        <v>1954</v>
      </c>
      <c r="O108" s="4">
        <f t="shared" si="13"/>
        <v>10</v>
      </c>
      <c r="P108" s="64">
        <v>19998</v>
      </c>
      <c r="Q108" s="31">
        <f t="shared" si="14"/>
        <v>195410</v>
      </c>
      <c r="R108" s="64" t="str">
        <f t="shared" si="15"/>
        <v>Dry</v>
      </c>
      <c r="S108" s="65">
        <v>46500.000000000007</v>
      </c>
      <c r="T108" s="65">
        <f t="shared" si="16"/>
        <v>778</v>
      </c>
      <c r="U108" s="69">
        <f t="shared" si="21"/>
        <v>778</v>
      </c>
      <c r="V108" s="70">
        <f t="shared" si="17"/>
        <v>0</v>
      </c>
      <c r="W108" s="70">
        <f t="shared" si="18"/>
        <v>1.7481942671619473</v>
      </c>
      <c r="X108" s="70">
        <f t="shared" si="19"/>
        <v>0</v>
      </c>
      <c r="Y108" s="71">
        <f t="shared" si="20"/>
        <v>0</v>
      </c>
    </row>
    <row r="109" spans="14:25" x14ac:dyDescent="0.25">
      <c r="N109" s="4">
        <f t="shared" si="12"/>
        <v>1954</v>
      </c>
      <c r="O109" s="4">
        <f t="shared" si="13"/>
        <v>11</v>
      </c>
      <c r="P109" s="64">
        <v>20029</v>
      </c>
      <c r="Q109" s="31">
        <f t="shared" si="14"/>
        <v>195411</v>
      </c>
      <c r="R109" s="64" t="str">
        <f t="shared" si="15"/>
        <v>Dry</v>
      </c>
      <c r="S109" s="65">
        <v>7899.9999999999982</v>
      </c>
      <c r="T109" s="65">
        <f t="shared" si="16"/>
        <v>0</v>
      </c>
      <c r="U109" s="69">
        <f t="shared" si="21"/>
        <v>776.25180573283808</v>
      </c>
      <c r="V109" s="70">
        <f t="shared" si="17"/>
        <v>0</v>
      </c>
      <c r="W109" s="70">
        <f t="shared" si="18"/>
        <v>0.7941179830537991</v>
      </c>
      <c r="X109" s="70">
        <f t="shared" si="19"/>
        <v>0</v>
      </c>
      <c r="Y109" s="71">
        <f t="shared" si="20"/>
        <v>0</v>
      </c>
    </row>
    <row r="110" spans="14:25" x14ac:dyDescent="0.25">
      <c r="N110" s="4">
        <f t="shared" si="12"/>
        <v>1954</v>
      </c>
      <c r="O110" s="4">
        <f t="shared" si="13"/>
        <v>12</v>
      </c>
      <c r="P110" s="64">
        <v>20059</v>
      </c>
      <c r="Q110" s="31">
        <f t="shared" si="14"/>
        <v>195412</v>
      </c>
      <c r="R110" s="64" t="str">
        <f t="shared" si="15"/>
        <v>Dry</v>
      </c>
      <c r="S110" s="65">
        <v>0</v>
      </c>
      <c r="T110" s="65">
        <f t="shared" si="16"/>
        <v>0</v>
      </c>
      <c r="U110" s="69">
        <f t="shared" si="21"/>
        <v>775.45768774978433</v>
      </c>
      <c r="V110" s="70">
        <f t="shared" si="17"/>
        <v>0</v>
      </c>
      <c r="W110" s="70">
        <f t="shared" si="18"/>
        <v>0.21714113345797278</v>
      </c>
      <c r="X110" s="70">
        <f t="shared" si="19"/>
        <v>0</v>
      </c>
      <c r="Y110" s="71">
        <f t="shared" si="20"/>
        <v>0</v>
      </c>
    </row>
    <row r="111" spans="14:25" x14ac:dyDescent="0.25">
      <c r="N111" s="4">
        <f t="shared" si="12"/>
        <v>1955</v>
      </c>
      <c r="O111" s="4">
        <f t="shared" si="13"/>
        <v>1</v>
      </c>
      <c r="P111" s="64">
        <v>20090</v>
      </c>
      <c r="Q111" s="31">
        <f t="shared" si="14"/>
        <v>195501</v>
      </c>
      <c r="R111" s="64" t="str">
        <f t="shared" si="15"/>
        <v>Dry</v>
      </c>
      <c r="S111" s="65">
        <v>0</v>
      </c>
      <c r="T111" s="65">
        <f t="shared" si="16"/>
        <v>0</v>
      </c>
      <c r="U111" s="69">
        <f t="shared" si="21"/>
        <v>775.24054661632636</v>
      </c>
      <c r="V111" s="70">
        <f t="shared" si="17"/>
        <v>0</v>
      </c>
      <c r="W111" s="70">
        <f t="shared" si="18"/>
        <v>0.49090298929130283</v>
      </c>
      <c r="X111" s="70">
        <f t="shared" si="19"/>
        <v>0</v>
      </c>
      <c r="Y111" s="71">
        <f t="shared" si="20"/>
        <v>0</v>
      </c>
    </row>
    <row r="112" spans="14:25" x14ac:dyDescent="0.25">
      <c r="N112" s="4">
        <f t="shared" si="12"/>
        <v>1955</v>
      </c>
      <c r="O112" s="4">
        <f t="shared" si="13"/>
        <v>2</v>
      </c>
      <c r="P112" s="64">
        <v>20121</v>
      </c>
      <c r="Q112" s="31">
        <f t="shared" si="14"/>
        <v>195502</v>
      </c>
      <c r="R112" s="64" t="str">
        <f t="shared" si="15"/>
        <v>Dry</v>
      </c>
      <c r="S112" s="65">
        <v>34599.999999999993</v>
      </c>
      <c r="T112" s="65">
        <f t="shared" si="16"/>
        <v>0</v>
      </c>
      <c r="U112" s="69">
        <f t="shared" si="21"/>
        <v>774.74964362703508</v>
      </c>
      <c r="V112" s="70">
        <f t="shared" si="17"/>
        <v>0</v>
      </c>
      <c r="W112" s="70">
        <f t="shared" si="18"/>
        <v>1.6419751662605278</v>
      </c>
      <c r="X112" s="70">
        <f t="shared" si="19"/>
        <v>0</v>
      </c>
      <c r="Y112" s="71">
        <f t="shared" si="20"/>
        <v>0</v>
      </c>
    </row>
    <row r="113" spans="14:25" x14ac:dyDescent="0.25">
      <c r="N113" s="4">
        <f t="shared" si="12"/>
        <v>1955</v>
      </c>
      <c r="O113" s="4">
        <f t="shared" si="13"/>
        <v>3</v>
      </c>
      <c r="P113" s="64">
        <v>20149</v>
      </c>
      <c r="Q113" s="31">
        <f t="shared" si="14"/>
        <v>195503</v>
      </c>
      <c r="R113" s="64" t="str">
        <f t="shared" si="15"/>
        <v>Dry</v>
      </c>
      <c r="S113" s="65">
        <v>32500</v>
      </c>
      <c r="T113" s="65">
        <f t="shared" si="16"/>
        <v>0</v>
      </c>
      <c r="U113" s="69">
        <f t="shared" si="21"/>
        <v>773.10766846077456</v>
      </c>
      <c r="V113" s="70">
        <f t="shared" si="17"/>
        <v>773.10766846077456</v>
      </c>
      <c r="W113" s="70">
        <f t="shared" si="18"/>
        <v>0</v>
      </c>
      <c r="X113" s="70">
        <f t="shared" si="19"/>
        <v>55.755868092522739</v>
      </c>
      <c r="Y113" s="71">
        <f t="shared" si="20"/>
        <v>717.35180036825182</v>
      </c>
    </row>
    <row r="114" spans="14:25" x14ac:dyDescent="0.25">
      <c r="N114" s="4">
        <f t="shared" si="12"/>
        <v>1955</v>
      </c>
      <c r="O114" s="4">
        <f t="shared" si="13"/>
        <v>4</v>
      </c>
      <c r="P114" s="64">
        <v>20180</v>
      </c>
      <c r="Q114" s="31">
        <f t="shared" si="14"/>
        <v>195504</v>
      </c>
      <c r="R114" s="64" t="str">
        <f t="shared" si="15"/>
        <v>Dry</v>
      </c>
      <c r="S114" s="65">
        <v>55300.000000000007</v>
      </c>
      <c r="T114" s="65">
        <f t="shared" si="16"/>
        <v>0</v>
      </c>
      <c r="U114" s="69">
        <f t="shared" si="21"/>
        <v>0</v>
      </c>
      <c r="V114" s="70">
        <f t="shared" si="17"/>
        <v>0</v>
      </c>
      <c r="W114" s="70">
        <f t="shared" si="18"/>
        <v>0</v>
      </c>
      <c r="X114" s="70">
        <f t="shared" si="19"/>
        <v>0</v>
      </c>
      <c r="Y114" s="71">
        <f t="shared" si="20"/>
        <v>0</v>
      </c>
    </row>
    <row r="115" spans="14:25" x14ac:dyDescent="0.25">
      <c r="N115" s="4">
        <f t="shared" si="12"/>
        <v>1955</v>
      </c>
      <c r="O115" s="4">
        <f t="shared" si="13"/>
        <v>5</v>
      </c>
      <c r="P115" s="64">
        <v>20210</v>
      </c>
      <c r="Q115" s="31">
        <f t="shared" si="14"/>
        <v>195505</v>
      </c>
      <c r="R115" s="64" t="str">
        <f t="shared" si="15"/>
        <v>Dry</v>
      </c>
      <c r="S115" s="65">
        <v>24500</v>
      </c>
      <c r="T115" s="65">
        <f t="shared" si="16"/>
        <v>0</v>
      </c>
      <c r="U115" s="69">
        <f t="shared" si="21"/>
        <v>0</v>
      </c>
      <c r="V115" s="70">
        <f t="shared" si="17"/>
        <v>0</v>
      </c>
      <c r="W115" s="70">
        <f t="shared" si="18"/>
        <v>0</v>
      </c>
      <c r="X115" s="70">
        <f t="shared" si="19"/>
        <v>0</v>
      </c>
      <c r="Y115" s="71">
        <f t="shared" si="20"/>
        <v>0</v>
      </c>
    </row>
    <row r="116" spans="14:25" x14ac:dyDescent="0.25">
      <c r="N116" s="4">
        <f t="shared" si="12"/>
        <v>1955</v>
      </c>
      <c r="O116" s="4">
        <f t="shared" si="13"/>
        <v>6</v>
      </c>
      <c r="P116" s="64">
        <v>20241</v>
      </c>
      <c r="Q116" s="31">
        <f t="shared" si="14"/>
        <v>195506</v>
      </c>
      <c r="R116" s="64" t="str">
        <f t="shared" si="15"/>
        <v>Dry</v>
      </c>
      <c r="S116" s="65">
        <v>5000</v>
      </c>
      <c r="T116" s="65">
        <f t="shared" si="16"/>
        <v>0</v>
      </c>
      <c r="U116" s="69">
        <f t="shared" si="21"/>
        <v>0</v>
      </c>
      <c r="V116" s="70">
        <f t="shared" si="17"/>
        <v>0</v>
      </c>
      <c r="W116" s="70">
        <f t="shared" si="18"/>
        <v>0</v>
      </c>
      <c r="X116" s="70">
        <f t="shared" si="19"/>
        <v>0</v>
      </c>
      <c r="Y116" s="71">
        <f t="shared" si="20"/>
        <v>0</v>
      </c>
    </row>
    <row r="117" spans="14:25" x14ac:dyDescent="0.25">
      <c r="N117" s="4">
        <f t="shared" si="12"/>
        <v>1955</v>
      </c>
      <c r="O117" s="4">
        <f t="shared" si="13"/>
        <v>7</v>
      </c>
      <c r="P117" s="64">
        <v>20271</v>
      </c>
      <c r="Q117" s="31">
        <f t="shared" si="14"/>
        <v>195507</v>
      </c>
      <c r="R117" s="64" t="str">
        <f t="shared" si="15"/>
        <v>Dry</v>
      </c>
      <c r="S117" s="65">
        <v>18000.000000000004</v>
      </c>
      <c r="T117" s="65">
        <f t="shared" si="16"/>
        <v>0</v>
      </c>
      <c r="U117" s="69">
        <f t="shared" si="21"/>
        <v>0</v>
      </c>
      <c r="V117" s="70">
        <f t="shared" si="17"/>
        <v>0</v>
      </c>
      <c r="W117" s="70">
        <f t="shared" si="18"/>
        <v>0</v>
      </c>
      <c r="X117" s="70">
        <f t="shared" si="19"/>
        <v>0</v>
      </c>
      <c r="Y117" s="71">
        <f t="shared" si="20"/>
        <v>0</v>
      </c>
    </row>
    <row r="118" spans="14:25" x14ac:dyDescent="0.25">
      <c r="N118" s="4">
        <f t="shared" si="12"/>
        <v>1955</v>
      </c>
      <c r="O118" s="4">
        <f t="shared" si="13"/>
        <v>8</v>
      </c>
      <c r="P118" s="64">
        <v>20302</v>
      </c>
      <c r="Q118" s="31">
        <f t="shared" si="14"/>
        <v>195508</v>
      </c>
      <c r="R118" s="64" t="str">
        <f t="shared" si="15"/>
        <v>Dry</v>
      </c>
      <c r="S118" s="65">
        <v>21400.000000000004</v>
      </c>
      <c r="T118" s="65">
        <f t="shared" si="16"/>
        <v>0</v>
      </c>
      <c r="U118" s="69">
        <f t="shared" si="21"/>
        <v>0</v>
      </c>
      <c r="V118" s="70">
        <f t="shared" si="17"/>
        <v>0</v>
      </c>
      <c r="W118" s="70">
        <f t="shared" si="18"/>
        <v>0</v>
      </c>
      <c r="X118" s="70">
        <f t="shared" si="19"/>
        <v>0</v>
      </c>
      <c r="Y118" s="71">
        <f t="shared" si="20"/>
        <v>0</v>
      </c>
    </row>
    <row r="119" spans="14:25" x14ac:dyDescent="0.25">
      <c r="N119" s="4">
        <f t="shared" si="12"/>
        <v>1955</v>
      </c>
      <c r="O119" s="4">
        <f t="shared" si="13"/>
        <v>9</v>
      </c>
      <c r="P119" s="64">
        <v>20333</v>
      </c>
      <c r="Q119" s="31">
        <f t="shared" si="14"/>
        <v>195509</v>
      </c>
      <c r="R119" s="64" t="str">
        <f t="shared" si="15"/>
        <v>Dry</v>
      </c>
      <c r="S119" s="65">
        <v>18000.000000000004</v>
      </c>
      <c r="T119" s="65">
        <f t="shared" si="16"/>
        <v>0</v>
      </c>
      <c r="U119" s="69">
        <f t="shared" si="21"/>
        <v>0</v>
      </c>
      <c r="V119" s="70">
        <f t="shared" si="17"/>
        <v>0</v>
      </c>
      <c r="W119" s="70">
        <f t="shared" si="18"/>
        <v>0</v>
      </c>
      <c r="X119" s="70">
        <f t="shared" si="19"/>
        <v>0</v>
      </c>
      <c r="Y119" s="71">
        <f t="shared" si="20"/>
        <v>0</v>
      </c>
    </row>
    <row r="120" spans="14:25" x14ac:dyDescent="0.25">
      <c r="N120" s="4">
        <f t="shared" si="12"/>
        <v>1955</v>
      </c>
      <c r="O120" s="4">
        <f t="shared" si="13"/>
        <v>10</v>
      </c>
      <c r="P120" s="64">
        <v>20363</v>
      </c>
      <c r="Q120" s="31">
        <f t="shared" si="14"/>
        <v>195510</v>
      </c>
      <c r="R120" s="64" t="str">
        <f t="shared" si="15"/>
        <v>Dry</v>
      </c>
      <c r="S120" s="65">
        <v>77000</v>
      </c>
      <c r="T120" s="65">
        <f t="shared" si="16"/>
        <v>778</v>
      </c>
      <c r="U120" s="69">
        <f t="shared" si="21"/>
        <v>778</v>
      </c>
      <c r="V120" s="70">
        <f t="shared" si="17"/>
        <v>0</v>
      </c>
      <c r="W120" s="70">
        <f t="shared" si="18"/>
        <v>1.7481942671619473</v>
      </c>
      <c r="X120" s="70">
        <f t="shared" si="19"/>
        <v>0</v>
      </c>
      <c r="Y120" s="71">
        <f t="shared" si="20"/>
        <v>0</v>
      </c>
    </row>
    <row r="121" spans="14:25" x14ac:dyDescent="0.25">
      <c r="N121" s="4">
        <f t="shared" si="12"/>
        <v>1955</v>
      </c>
      <c r="O121" s="4">
        <f t="shared" si="13"/>
        <v>11</v>
      </c>
      <c r="P121" s="64">
        <v>20394</v>
      </c>
      <c r="Q121" s="31">
        <f t="shared" si="14"/>
        <v>195511</v>
      </c>
      <c r="R121" s="64" t="str">
        <f t="shared" si="15"/>
        <v>Dry</v>
      </c>
      <c r="S121" s="65">
        <v>31000</v>
      </c>
      <c r="T121" s="65">
        <f t="shared" si="16"/>
        <v>0</v>
      </c>
      <c r="U121" s="69">
        <f t="shared" si="21"/>
        <v>776.25180573283808</v>
      </c>
      <c r="V121" s="70">
        <f t="shared" si="17"/>
        <v>0</v>
      </c>
      <c r="W121" s="70">
        <f t="shared" si="18"/>
        <v>0.7941179830537991</v>
      </c>
      <c r="X121" s="70">
        <f t="shared" si="19"/>
        <v>0</v>
      </c>
      <c r="Y121" s="71">
        <f t="shared" si="20"/>
        <v>0</v>
      </c>
    </row>
    <row r="122" spans="14:25" x14ac:dyDescent="0.25">
      <c r="N122" s="4">
        <f t="shared" si="12"/>
        <v>1955</v>
      </c>
      <c r="O122" s="4">
        <f t="shared" si="13"/>
        <v>12</v>
      </c>
      <c r="P122" s="64">
        <v>20424</v>
      </c>
      <c r="Q122" s="31">
        <f t="shared" si="14"/>
        <v>195512</v>
      </c>
      <c r="R122" s="64" t="str">
        <f t="shared" si="15"/>
        <v>Dry</v>
      </c>
      <c r="S122" s="65">
        <v>0</v>
      </c>
      <c r="T122" s="65">
        <f t="shared" si="16"/>
        <v>0</v>
      </c>
      <c r="U122" s="69">
        <f t="shared" si="21"/>
        <v>775.45768774978433</v>
      </c>
      <c r="V122" s="70">
        <f t="shared" si="17"/>
        <v>0</v>
      </c>
      <c r="W122" s="70">
        <f t="shared" si="18"/>
        <v>0.21714113345797278</v>
      </c>
      <c r="X122" s="70">
        <f t="shared" si="19"/>
        <v>0</v>
      </c>
      <c r="Y122" s="71">
        <f t="shared" si="20"/>
        <v>0</v>
      </c>
    </row>
    <row r="123" spans="14:25" x14ac:dyDescent="0.25">
      <c r="N123" s="4">
        <f t="shared" si="12"/>
        <v>1956</v>
      </c>
      <c r="O123" s="4">
        <f t="shared" si="13"/>
        <v>1</v>
      </c>
      <c r="P123" s="64">
        <v>20455</v>
      </c>
      <c r="Q123" s="31">
        <f t="shared" si="14"/>
        <v>195601</v>
      </c>
      <c r="R123" s="64" t="str">
        <f t="shared" si="15"/>
        <v>Dry</v>
      </c>
      <c r="S123" s="65">
        <v>0</v>
      </c>
      <c r="T123" s="65">
        <f t="shared" si="16"/>
        <v>0</v>
      </c>
      <c r="U123" s="69">
        <f t="shared" si="21"/>
        <v>775.24054661632636</v>
      </c>
      <c r="V123" s="70">
        <f t="shared" si="17"/>
        <v>0</v>
      </c>
      <c r="W123" s="70">
        <f t="shared" si="18"/>
        <v>0.49090298929130283</v>
      </c>
      <c r="X123" s="70">
        <f t="shared" si="19"/>
        <v>0</v>
      </c>
      <c r="Y123" s="71">
        <f t="shared" si="20"/>
        <v>0</v>
      </c>
    </row>
    <row r="124" spans="14:25" x14ac:dyDescent="0.25">
      <c r="N124" s="4">
        <f t="shared" si="12"/>
        <v>1956</v>
      </c>
      <c r="O124" s="4">
        <f t="shared" si="13"/>
        <v>2</v>
      </c>
      <c r="P124" s="64">
        <v>20486</v>
      </c>
      <c r="Q124" s="31">
        <f t="shared" si="14"/>
        <v>195602</v>
      </c>
      <c r="R124" s="64" t="str">
        <f t="shared" si="15"/>
        <v>Dry</v>
      </c>
      <c r="S124" s="65">
        <v>46000</v>
      </c>
      <c r="T124" s="65">
        <f t="shared" si="16"/>
        <v>0</v>
      </c>
      <c r="U124" s="69">
        <f t="shared" si="21"/>
        <v>774.74964362703508</v>
      </c>
      <c r="V124" s="70">
        <f t="shared" si="17"/>
        <v>0</v>
      </c>
      <c r="W124" s="70">
        <f t="shared" si="18"/>
        <v>1.6419751662605278</v>
      </c>
      <c r="X124" s="70">
        <f t="shared" si="19"/>
        <v>0</v>
      </c>
      <c r="Y124" s="71">
        <f t="shared" si="20"/>
        <v>0</v>
      </c>
    </row>
    <row r="125" spans="14:25" x14ac:dyDescent="0.25">
      <c r="N125" s="4">
        <f t="shared" si="12"/>
        <v>1956</v>
      </c>
      <c r="O125" s="4">
        <f t="shared" si="13"/>
        <v>3</v>
      </c>
      <c r="P125" s="64">
        <v>20515</v>
      </c>
      <c r="Q125" s="31">
        <f t="shared" si="14"/>
        <v>195603</v>
      </c>
      <c r="R125" s="64" t="str">
        <f t="shared" si="15"/>
        <v>Dry</v>
      </c>
      <c r="S125" s="65">
        <v>71600.000000000015</v>
      </c>
      <c r="T125" s="65">
        <f t="shared" si="16"/>
        <v>0</v>
      </c>
      <c r="U125" s="69">
        <f t="shared" si="21"/>
        <v>773.10766846077456</v>
      </c>
      <c r="V125" s="70">
        <f t="shared" si="17"/>
        <v>773.10766846077456</v>
      </c>
      <c r="W125" s="70">
        <f t="shared" si="18"/>
        <v>0</v>
      </c>
      <c r="X125" s="70">
        <f t="shared" si="19"/>
        <v>55.755868092522739</v>
      </c>
      <c r="Y125" s="71">
        <f t="shared" si="20"/>
        <v>717.35180036825182</v>
      </c>
    </row>
    <row r="126" spans="14:25" x14ac:dyDescent="0.25">
      <c r="N126" s="4">
        <f t="shared" si="12"/>
        <v>1956</v>
      </c>
      <c r="O126" s="4">
        <f t="shared" si="13"/>
        <v>4</v>
      </c>
      <c r="P126" s="64">
        <v>20546</v>
      </c>
      <c r="Q126" s="31">
        <f t="shared" si="14"/>
        <v>195604</v>
      </c>
      <c r="R126" s="64" t="str">
        <f t="shared" si="15"/>
        <v>Dry</v>
      </c>
      <c r="S126" s="65">
        <v>61600</v>
      </c>
      <c r="T126" s="65">
        <f t="shared" si="16"/>
        <v>0</v>
      </c>
      <c r="U126" s="69">
        <f t="shared" si="21"/>
        <v>0</v>
      </c>
      <c r="V126" s="70">
        <f t="shared" si="17"/>
        <v>0</v>
      </c>
      <c r="W126" s="70">
        <f t="shared" si="18"/>
        <v>0</v>
      </c>
      <c r="X126" s="70">
        <f t="shared" si="19"/>
        <v>0</v>
      </c>
      <c r="Y126" s="71">
        <f t="shared" si="20"/>
        <v>0</v>
      </c>
    </row>
    <row r="127" spans="14:25" x14ac:dyDescent="0.25">
      <c r="N127" s="4">
        <f t="shared" si="12"/>
        <v>1956</v>
      </c>
      <c r="O127" s="4">
        <f t="shared" si="13"/>
        <v>5</v>
      </c>
      <c r="P127" s="64">
        <v>20576</v>
      </c>
      <c r="Q127" s="31">
        <f t="shared" si="14"/>
        <v>195605</v>
      </c>
      <c r="R127" s="64" t="str">
        <f t="shared" si="15"/>
        <v>Dry</v>
      </c>
      <c r="S127" s="65">
        <v>12899.999999999998</v>
      </c>
      <c r="T127" s="65">
        <f t="shared" si="16"/>
        <v>0</v>
      </c>
      <c r="U127" s="69">
        <f t="shared" si="21"/>
        <v>0</v>
      </c>
      <c r="V127" s="70">
        <f t="shared" si="17"/>
        <v>0</v>
      </c>
      <c r="W127" s="70">
        <f t="shared" si="18"/>
        <v>0</v>
      </c>
      <c r="X127" s="70">
        <f t="shared" si="19"/>
        <v>0</v>
      </c>
      <c r="Y127" s="71">
        <f t="shared" si="20"/>
        <v>0</v>
      </c>
    </row>
    <row r="128" spans="14:25" x14ac:dyDescent="0.25">
      <c r="N128" s="4">
        <f t="shared" si="12"/>
        <v>1956</v>
      </c>
      <c r="O128" s="4">
        <f t="shared" si="13"/>
        <v>6</v>
      </c>
      <c r="P128" s="64">
        <v>20607</v>
      </c>
      <c r="Q128" s="31">
        <f t="shared" si="14"/>
        <v>195606</v>
      </c>
      <c r="R128" s="64" t="str">
        <f t="shared" si="15"/>
        <v>Dry</v>
      </c>
      <c r="S128" s="65">
        <v>32299.999999999996</v>
      </c>
      <c r="T128" s="65">
        <f t="shared" si="16"/>
        <v>0</v>
      </c>
      <c r="U128" s="69">
        <f t="shared" si="21"/>
        <v>0</v>
      </c>
      <c r="V128" s="70">
        <f t="shared" si="17"/>
        <v>0</v>
      </c>
      <c r="W128" s="70">
        <f t="shared" si="18"/>
        <v>0</v>
      </c>
      <c r="X128" s="70">
        <f t="shared" si="19"/>
        <v>0</v>
      </c>
      <c r="Y128" s="71">
        <f t="shared" si="20"/>
        <v>0</v>
      </c>
    </row>
    <row r="129" spans="14:25" x14ac:dyDescent="0.25">
      <c r="N129" s="4">
        <f t="shared" si="12"/>
        <v>1956</v>
      </c>
      <c r="O129" s="4">
        <f t="shared" si="13"/>
        <v>7</v>
      </c>
      <c r="P129" s="64">
        <v>20637</v>
      </c>
      <c r="Q129" s="31">
        <f t="shared" si="14"/>
        <v>195607</v>
      </c>
      <c r="R129" s="64" t="str">
        <f t="shared" si="15"/>
        <v>Dry</v>
      </c>
      <c r="S129" s="65">
        <v>24800.000000000004</v>
      </c>
      <c r="T129" s="65">
        <f t="shared" si="16"/>
        <v>0</v>
      </c>
      <c r="U129" s="69">
        <f t="shared" si="21"/>
        <v>0</v>
      </c>
      <c r="V129" s="70">
        <f t="shared" si="17"/>
        <v>0</v>
      </c>
      <c r="W129" s="70">
        <f t="shared" si="18"/>
        <v>0</v>
      </c>
      <c r="X129" s="70">
        <f t="shared" si="19"/>
        <v>0</v>
      </c>
      <c r="Y129" s="71">
        <f t="shared" si="20"/>
        <v>0</v>
      </c>
    </row>
    <row r="130" spans="14:25" x14ac:dyDescent="0.25">
      <c r="N130" s="4">
        <f t="shared" si="12"/>
        <v>1956</v>
      </c>
      <c r="O130" s="4">
        <f t="shared" si="13"/>
        <v>8</v>
      </c>
      <c r="P130" s="64">
        <v>20668</v>
      </c>
      <c r="Q130" s="31">
        <f t="shared" si="14"/>
        <v>195608</v>
      </c>
      <c r="R130" s="64" t="str">
        <f t="shared" si="15"/>
        <v>Dry</v>
      </c>
      <c r="S130" s="65">
        <v>26700.000000000004</v>
      </c>
      <c r="T130" s="65">
        <f t="shared" si="16"/>
        <v>0</v>
      </c>
      <c r="U130" s="69">
        <f t="shared" si="21"/>
        <v>0</v>
      </c>
      <c r="V130" s="70">
        <f t="shared" si="17"/>
        <v>0</v>
      </c>
      <c r="W130" s="70">
        <f t="shared" si="18"/>
        <v>0</v>
      </c>
      <c r="X130" s="70">
        <f t="shared" si="19"/>
        <v>0</v>
      </c>
      <c r="Y130" s="71">
        <f t="shared" si="20"/>
        <v>0</v>
      </c>
    </row>
    <row r="131" spans="14:25" x14ac:dyDescent="0.25">
      <c r="N131" s="4">
        <f t="shared" si="12"/>
        <v>1956</v>
      </c>
      <c r="O131" s="4">
        <f t="shared" si="13"/>
        <v>9</v>
      </c>
      <c r="P131" s="64">
        <v>20699</v>
      </c>
      <c r="Q131" s="31">
        <f t="shared" si="14"/>
        <v>195609</v>
      </c>
      <c r="R131" s="64" t="str">
        <f t="shared" si="15"/>
        <v>Dry</v>
      </c>
      <c r="S131" s="65">
        <v>17100</v>
      </c>
      <c r="T131" s="65">
        <f t="shared" si="16"/>
        <v>0</v>
      </c>
      <c r="U131" s="69">
        <f t="shared" si="21"/>
        <v>0</v>
      </c>
      <c r="V131" s="70">
        <f t="shared" si="17"/>
        <v>0</v>
      </c>
      <c r="W131" s="70">
        <f t="shared" si="18"/>
        <v>0</v>
      </c>
      <c r="X131" s="70">
        <f t="shared" si="19"/>
        <v>0</v>
      </c>
      <c r="Y131" s="71">
        <f t="shared" si="20"/>
        <v>0</v>
      </c>
    </row>
    <row r="132" spans="14:25" x14ac:dyDescent="0.25">
      <c r="N132" s="4">
        <f t="shared" si="12"/>
        <v>1956</v>
      </c>
      <c r="O132" s="4">
        <f t="shared" si="13"/>
        <v>10</v>
      </c>
      <c r="P132" s="64">
        <v>20729</v>
      </c>
      <c r="Q132" s="31">
        <f t="shared" si="14"/>
        <v>195610</v>
      </c>
      <c r="R132" s="64" t="str">
        <f t="shared" si="15"/>
        <v>Dry</v>
      </c>
      <c r="S132" s="65">
        <v>67100.000000000015</v>
      </c>
      <c r="T132" s="65">
        <f t="shared" si="16"/>
        <v>778</v>
      </c>
      <c r="U132" s="69">
        <f t="shared" si="21"/>
        <v>778</v>
      </c>
      <c r="V132" s="70">
        <f t="shared" si="17"/>
        <v>0</v>
      </c>
      <c r="W132" s="70">
        <f t="shared" si="18"/>
        <v>1.7481942671619473</v>
      </c>
      <c r="X132" s="70">
        <f t="shared" si="19"/>
        <v>0</v>
      </c>
      <c r="Y132" s="71">
        <f t="shared" si="20"/>
        <v>0</v>
      </c>
    </row>
    <row r="133" spans="14:25" x14ac:dyDescent="0.25">
      <c r="N133" s="4">
        <f t="shared" si="12"/>
        <v>1956</v>
      </c>
      <c r="O133" s="4">
        <f t="shared" si="13"/>
        <v>11</v>
      </c>
      <c r="P133" s="64">
        <v>20760</v>
      </c>
      <c r="Q133" s="31">
        <f t="shared" si="14"/>
        <v>195611</v>
      </c>
      <c r="R133" s="64" t="str">
        <f t="shared" si="15"/>
        <v>Dry</v>
      </c>
      <c r="S133" s="65">
        <v>32700.000000000004</v>
      </c>
      <c r="T133" s="65">
        <f t="shared" si="16"/>
        <v>0</v>
      </c>
      <c r="U133" s="69">
        <f t="shared" si="21"/>
        <v>776.25180573283808</v>
      </c>
      <c r="V133" s="70">
        <f t="shared" si="17"/>
        <v>0</v>
      </c>
      <c r="W133" s="70">
        <f t="shared" si="18"/>
        <v>0.7941179830537991</v>
      </c>
      <c r="X133" s="70">
        <f t="shared" si="19"/>
        <v>0</v>
      </c>
      <c r="Y133" s="71">
        <f t="shared" si="20"/>
        <v>0</v>
      </c>
    </row>
    <row r="134" spans="14:25" x14ac:dyDescent="0.25">
      <c r="N134" s="4">
        <f t="shared" si="12"/>
        <v>1956</v>
      </c>
      <c r="O134" s="4">
        <f t="shared" si="13"/>
        <v>12</v>
      </c>
      <c r="P134" s="64">
        <v>20790</v>
      </c>
      <c r="Q134" s="31">
        <f t="shared" si="14"/>
        <v>195612</v>
      </c>
      <c r="R134" s="64" t="str">
        <f t="shared" si="15"/>
        <v>Dry</v>
      </c>
      <c r="S134" s="65">
        <v>0</v>
      </c>
      <c r="T134" s="65">
        <f t="shared" si="16"/>
        <v>0</v>
      </c>
      <c r="U134" s="69">
        <f t="shared" si="21"/>
        <v>775.45768774978433</v>
      </c>
      <c r="V134" s="70">
        <f t="shared" si="17"/>
        <v>0</v>
      </c>
      <c r="W134" s="70">
        <f t="shared" si="18"/>
        <v>0.21714113345797278</v>
      </c>
      <c r="X134" s="70">
        <f t="shared" si="19"/>
        <v>0</v>
      </c>
      <c r="Y134" s="71">
        <f t="shared" si="20"/>
        <v>0</v>
      </c>
    </row>
    <row r="135" spans="14:25" x14ac:dyDescent="0.25">
      <c r="N135" s="4">
        <f t="shared" si="12"/>
        <v>1957</v>
      </c>
      <c r="O135" s="4">
        <f t="shared" si="13"/>
        <v>1</v>
      </c>
      <c r="P135" s="64">
        <v>20821</v>
      </c>
      <c r="Q135" s="31">
        <f t="shared" si="14"/>
        <v>195701</v>
      </c>
      <c r="R135" s="64" t="str">
        <f t="shared" si="15"/>
        <v>Dry</v>
      </c>
      <c r="S135" s="65">
        <v>16000</v>
      </c>
      <c r="T135" s="65">
        <f t="shared" si="16"/>
        <v>0</v>
      </c>
      <c r="U135" s="69">
        <f t="shared" si="21"/>
        <v>775.24054661632636</v>
      </c>
      <c r="V135" s="70">
        <f t="shared" si="17"/>
        <v>0</v>
      </c>
      <c r="W135" s="70">
        <f t="shared" si="18"/>
        <v>0.49090298929130283</v>
      </c>
      <c r="X135" s="70">
        <f t="shared" si="19"/>
        <v>0</v>
      </c>
      <c r="Y135" s="71">
        <f t="shared" si="20"/>
        <v>0</v>
      </c>
    </row>
    <row r="136" spans="14:25" x14ac:dyDescent="0.25">
      <c r="N136" s="4">
        <f t="shared" si="12"/>
        <v>1957</v>
      </c>
      <c r="O136" s="4">
        <f t="shared" si="13"/>
        <v>2</v>
      </c>
      <c r="P136" s="64">
        <v>20852</v>
      </c>
      <c r="Q136" s="31">
        <f t="shared" si="14"/>
        <v>195702</v>
      </c>
      <c r="R136" s="64" t="str">
        <f t="shared" si="15"/>
        <v>Dry</v>
      </c>
      <c r="S136" s="65">
        <v>39000</v>
      </c>
      <c r="T136" s="65">
        <f t="shared" si="16"/>
        <v>0</v>
      </c>
      <c r="U136" s="69">
        <f t="shared" si="21"/>
        <v>774.74964362703508</v>
      </c>
      <c r="V136" s="70">
        <f t="shared" si="17"/>
        <v>0</v>
      </c>
      <c r="W136" s="70">
        <f t="shared" si="18"/>
        <v>1.6419751662605278</v>
      </c>
      <c r="X136" s="70">
        <f t="shared" si="19"/>
        <v>0</v>
      </c>
      <c r="Y136" s="71">
        <f t="shared" si="20"/>
        <v>0</v>
      </c>
    </row>
    <row r="137" spans="14:25" x14ac:dyDescent="0.25">
      <c r="N137" s="4">
        <f t="shared" si="12"/>
        <v>1957</v>
      </c>
      <c r="O137" s="4">
        <f t="shared" si="13"/>
        <v>3</v>
      </c>
      <c r="P137" s="64">
        <v>20880</v>
      </c>
      <c r="Q137" s="31">
        <f t="shared" si="14"/>
        <v>195703</v>
      </c>
      <c r="R137" s="64" t="str">
        <f t="shared" si="15"/>
        <v>Dry</v>
      </c>
      <c r="S137" s="65">
        <v>59400.000000000007</v>
      </c>
      <c r="T137" s="65">
        <f t="shared" si="16"/>
        <v>0</v>
      </c>
      <c r="U137" s="69">
        <f t="shared" si="21"/>
        <v>773.10766846077456</v>
      </c>
      <c r="V137" s="70">
        <f t="shared" si="17"/>
        <v>773.10766846077456</v>
      </c>
      <c r="W137" s="70">
        <f t="shared" si="18"/>
        <v>0</v>
      </c>
      <c r="X137" s="70">
        <f t="shared" si="19"/>
        <v>55.755868092522739</v>
      </c>
      <c r="Y137" s="71">
        <f t="shared" si="20"/>
        <v>717.35180036825182</v>
      </c>
    </row>
    <row r="138" spans="14:25" x14ac:dyDescent="0.25">
      <c r="N138" s="4">
        <f t="shared" si="12"/>
        <v>1957</v>
      </c>
      <c r="O138" s="4">
        <f t="shared" si="13"/>
        <v>4</v>
      </c>
      <c r="P138" s="64">
        <v>20911</v>
      </c>
      <c r="Q138" s="31">
        <f t="shared" si="14"/>
        <v>195704</v>
      </c>
      <c r="R138" s="64" t="str">
        <f t="shared" si="15"/>
        <v>Dry</v>
      </c>
      <c r="S138" s="65">
        <v>28100.000000000007</v>
      </c>
      <c r="T138" s="65">
        <f t="shared" si="16"/>
        <v>0</v>
      </c>
      <c r="U138" s="69">
        <f t="shared" si="21"/>
        <v>0</v>
      </c>
      <c r="V138" s="70">
        <f t="shared" si="17"/>
        <v>0</v>
      </c>
      <c r="W138" s="70">
        <f t="shared" si="18"/>
        <v>0</v>
      </c>
      <c r="X138" s="70">
        <f t="shared" si="19"/>
        <v>0</v>
      </c>
      <c r="Y138" s="71">
        <f t="shared" si="20"/>
        <v>0</v>
      </c>
    </row>
    <row r="139" spans="14:25" x14ac:dyDescent="0.25">
      <c r="N139" s="4">
        <f t="shared" si="12"/>
        <v>1957</v>
      </c>
      <c r="O139" s="4">
        <f t="shared" si="13"/>
        <v>5</v>
      </c>
      <c r="P139" s="64">
        <v>20941</v>
      </c>
      <c r="Q139" s="31">
        <f t="shared" si="14"/>
        <v>195705</v>
      </c>
      <c r="R139" s="64" t="str">
        <f t="shared" si="15"/>
        <v>Dry</v>
      </c>
      <c r="S139" s="65">
        <v>0</v>
      </c>
      <c r="T139" s="65">
        <f t="shared" si="16"/>
        <v>0</v>
      </c>
      <c r="U139" s="69">
        <f t="shared" si="21"/>
        <v>0</v>
      </c>
      <c r="V139" s="70">
        <f t="shared" si="17"/>
        <v>0</v>
      </c>
      <c r="W139" s="70">
        <f t="shared" si="18"/>
        <v>0</v>
      </c>
      <c r="X139" s="70">
        <f t="shared" si="19"/>
        <v>0</v>
      </c>
      <c r="Y139" s="71">
        <f t="shared" si="20"/>
        <v>0</v>
      </c>
    </row>
    <row r="140" spans="14:25" x14ac:dyDescent="0.25">
      <c r="N140" s="4">
        <f t="shared" si="12"/>
        <v>1957</v>
      </c>
      <c r="O140" s="4">
        <f t="shared" si="13"/>
        <v>6</v>
      </c>
      <c r="P140" s="64">
        <v>20972</v>
      </c>
      <c r="Q140" s="31">
        <f t="shared" si="14"/>
        <v>195706</v>
      </c>
      <c r="R140" s="64" t="str">
        <f t="shared" si="15"/>
        <v>Dry</v>
      </c>
      <c r="S140" s="65">
        <v>0</v>
      </c>
      <c r="T140" s="65">
        <f t="shared" si="16"/>
        <v>0</v>
      </c>
      <c r="U140" s="69">
        <f t="shared" si="21"/>
        <v>0</v>
      </c>
      <c r="V140" s="70">
        <f t="shared" si="17"/>
        <v>0</v>
      </c>
      <c r="W140" s="70">
        <f t="shared" si="18"/>
        <v>0</v>
      </c>
      <c r="X140" s="70">
        <f t="shared" si="19"/>
        <v>0</v>
      </c>
      <c r="Y140" s="71">
        <f t="shared" si="20"/>
        <v>0</v>
      </c>
    </row>
    <row r="141" spans="14:25" x14ac:dyDescent="0.25">
      <c r="N141" s="4">
        <f t="shared" si="12"/>
        <v>1957</v>
      </c>
      <c r="O141" s="4">
        <f t="shared" si="13"/>
        <v>7</v>
      </c>
      <c r="P141" s="64">
        <v>21002</v>
      </c>
      <c r="Q141" s="31">
        <f t="shared" si="14"/>
        <v>195707</v>
      </c>
      <c r="R141" s="64" t="str">
        <f t="shared" si="15"/>
        <v>Dry</v>
      </c>
      <c r="S141" s="65">
        <v>0</v>
      </c>
      <c r="T141" s="65">
        <f t="shared" si="16"/>
        <v>0</v>
      </c>
      <c r="U141" s="69">
        <f t="shared" si="21"/>
        <v>0</v>
      </c>
      <c r="V141" s="70">
        <f t="shared" si="17"/>
        <v>0</v>
      </c>
      <c r="W141" s="70">
        <f t="shared" si="18"/>
        <v>0</v>
      </c>
      <c r="X141" s="70">
        <f t="shared" si="19"/>
        <v>0</v>
      </c>
      <c r="Y141" s="71">
        <f t="shared" si="20"/>
        <v>0</v>
      </c>
    </row>
    <row r="142" spans="14:25" x14ac:dyDescent="0.25">
      <c r="N142" s="4">
        <f t="shared" si="12"/>
        <v>1957</v>
      </c>
      <c r="O142" s="4">
        <f t="shared" si="13"/>
        <v>8</v>
      </c>
      <c r="P142" s="64">
        <v>21033</v>
      </c>
      <c r="Q142" s="31">
        <f t="shared" si="14"/>
        <v>195708</v>
      </c>
      <c r="R142" s="64" t="str">
        <f t="shared" si="15"/>
        <v>Dry</v>
      </c>
      <c r="S142" s="65">
        <v>8100.0000000000018</v>
      </c>
      <c r="T142" s="65">
        <f t="shared" si="16"/>
        <v>0</v>
      </c>
      <c r="U142" s="69">
        <f t="shared" si="21"/>
        <v>0</v>
      </c>
      <c r="V142" s="70">
        <f t="shared" si="17"/>
        <v>0</v>
      </c>
      <c r="W142" s="70">
        <f t="shared" si="18"/>
        <v>0</v>
      </c>
      <c r="X142" s="70">
        <f t="shared" si="19"/>
        <v>0</v>
      </c>
      <c r="Y142" s="71">
        <f t="shared" si="20"/>
        <v>0</v>
      </c>
    </row>
    <row r="143" spans="14:25" x14ac:dyDescent="0.25">
      <c r="N143" s="4">
        <f t="shared" ref="N143:N206" si="22">YEAR(P143)</f>
        <v>1957</v>
      </c>
      <c r="O143" s="4">
        <f t="shared" ref="O143:O206" si="23">MONTH(P143)</f>
        <v>9</v>
      </c>
      <c r="P143" s="64">
        <v>21064</v>
      </c>
      <c r="Q143" s="31">
        <f t="shared" ref="Q143:Q206" si="24">YEAR(P143)*100+MONTH(P143)</f>
        <v>195709</v>
      </c>
      <c r="R143" s="64" t="str">
        <f t="shared" ref="R143:R206" si="25">INDEX($B$15:$B$62,MATCH(N143,$A$15:$A$63,0))</f>
        <v>Dry</v>
      </c>
      <c r="S143" s="65">
        <v>0</v>
      </c>
      <c r="T143" s="65">
        <f t="shared" ref="T143:T206" si="26">IF(O143=10,VLOOKUP(YEAR(P143),$A$15:$E$62,5,FALSE),0)</f>
        <v>0</v>
      </c>
      <c r="U143" s="69">
        <f t="shared" si="21"/>
        <v>0</v>
      </c>
      <c r="V143" s="70">
        <f t="shared" ref="V143:V206" si="27">IF(OR(O143&lt;3,O143&gt;8),0,IF(S143&gt;0,MIN(U143,S143),0))</f>
        <v>0</v>
      </c>
      <c r="W143" s="70">
        <f t="shared" ref="W143:W206" si="28">(U143-V143)*VLOOKUP(O143,$G$16:$I$27,3,FALSE)</f>
        <v>0</v>
      </c>
      <c r="X143" s="70">
        <f t="shared" ref="X143:X206" si="29">V143*(1-INDEX($J$16:$L$27,MATCH(O143,$G$16:$G$27,0),MATCH(R143,$J$15:$L$15,0)))</f>
        <v>0</v>
      </c>
      <c r="Y143" s="71">
        <f t="shared" ref="Y143:Y206" si="30">V143-X143</f>
        <v>0</v>
      </c>
    </row>
    <row r="144" spans="14:25" x14ac:dyDescent="0.25">
      <c r="N144" s="4">
        <f t="shared" si="22"/>
        <v>1957</v>
      </c>
      <c r="O144" s="4">
        <f t="shared" si="23"/>
        <v>10</v>
      </c>
      <c r="P144" s="64">
        <v>21094</v>
      </c>
      <c r="Q144" s="31">
        <f t="shared" si="24"/>
        <v>195710</v>
      </c>
      <c r="R144" s="64" t="str">
        <f t="shared" si="25"/>
        <v>Dry</v>
      </c>
      <c r="S144" s="65">
        <v>0</v>
      </c>
      <c r="T144" s="65">
        <f t="shared" si="26"/>
        <v>778</v>
      </c>
      <c r="U144" s="69">
        <f t="shared" ref="U144:U207" si="31">U143-V143-W143+T144</f>
        <v>778</v>
      </c>
      <c r="V144" s="70">
        <f t="shared" si="27"/>
        <v>0</v>
      </c>
      <c r="W144" s="70">
        <f t="shared" si="28"/>
        <v>1.7481942671619473</v>
      </c>
      <c r="X144" s="70">
        <f t="shared" si="29"/>
        <v>0</v>
      </c>
      <c r="Y144" s="71">
        <f t="shared" si="30"/>
        <v>0</v>
      </c>
    </row>
    <row r="145" spans="14:25" x14ac:dyDescent="0.25">
      <c r="N145" s="4">
        <f t="shared" si="22"/>
        <v>1957</v>
      </c>
      <c r="O145" s="4">
        <f t="shared" si="23"/>
        <v>11</v>
      </c>
      <c r="P145" s="64">
        <v>21125</v>
      </c>
      <c r="Q145" s="31">
        <f t="shared" si="24"/>
        <v>195711</v>
      </c>
      <c r="R145" s="64" t="str">
        <f t="shared" si="25"/>
        <v>Dry</v>
      </c>
      <c r="S145" s="65">
        <v>0</v>
      </c>
      <c r="T145" s="65">
        <f t="shared" si="26"/>
        <v>0</v>
      </c>
      <c r="U145" s="69">
        <f t="shared" si="31"/>
        <v>776.25180573283808</v>
      </c>
      <c r="V145" s="70">
        <f t="shared" si="27"/>
        <v>0</v>
      </c>
      <c r="W145" s="70">
        <f t="shared" si="28"/>
        <v>0.7941179830537991</v>
      </c>
      <c r="X145" s="70">
        <f t="shared" si="29"/>
        <v>0</v>
      </c>
      <c r="Y145" s="71">
        <f t="shared" si="30"/>
        <v>0</v>
      </c>
    </row>
    <row r="146" spans="14:25" x14ac:dyDescent="0.25">
      <c r="N146" s="4">
        <f t="shared" si="22"/>
        <v>1957</v>
      </c>
      <c r="O146" s="4">
        <f t="shared" si="23"/>
        <v>12</v>
      </c>
      <c r="P146" s="64">
        <v>21155</v>
      </c>
      <c r="Q146" s="31">
        <f t="shared" si="24"/>
        <v>195712</v>
      </c>
      <c r="R146" s="64" t="str">
        <f t="shared" si="25"/>
        <v>Dry</v>
      </c>
      <c r="S146" s="65">
        <v>0</v>
      </c>
      <c r="T146" s="65">
        <f t="shared" si="26"/>
        <v>0</v>
      </c>
      <c r="U146" s="69">
        <f t="shared" si="31"/>
        <v>775.45768774978433</v>
      </c>
      <c r="V146" s="70">
        <f t="shared" si="27"/>
        <v>0</v>
      </c>
      <c r="W146" s="70">
        <f t="shared" si="28"/>
        <v>0.21714113345797278</v>
      </c>
      <c r="X146" s="70">
        <f t="shared" si="29"/>
        <v>0</v>
      </c>
      <c r="Y146" s="71">
        <f t="shared" si="30"/>
        <v>0</v>
      </c>
    </row>
    <row r="147" spans="14:25" x14ac:dyDescent="0.25">
      <c r="N147" s="4">
        <f t="shared" si="22"/>
        <v>1958</v>
      </c>
      <c r="O147" s="4">
        <f t="shared" si="23"/>
        <v>1</v>
      </c>
      <c r="P147" s="64">
        <v>21186</v>
      </c>
      <c r="Q147" s="31">
        <f t="shared" si="24"/>
        <v>195801</v>
      </c>
      <c r="R147" s="64" t="str">
        <f t="shared" si="25"/>
        <v>Normal</v>
      </c>
      <c r="S147" s="65">
        <v>0</v>
      </c>
      <c r="T147" s="65">
        <f t="shared" si="26"/>
        <v>0</v>
      </c>
      <c r="U147" s="69">
        <f t="shared" si="31"/>
        <v>775.24054661632636</v>
      </c>
      <c r="V147" s="70">
        <f t="shared" si="27"/>
        <v>0</v>
      </c>
      <c r="W147" s="70">
        <f t="shared" si="28"/>
        <v>0.49090298929130283</v>
      </c>
      <c r="X147" s="70">
        <f t="shared" si="29"/>
        <v>0</v>
      </c>
      <c r="Y147" s="71">
        <f t="shared" si="30"/>
        <v>0</v>
      </c>
    </row>
    <row r="148" spans="14:25" x14ac:dyDescent="0.25">
      <c r="N148" s="4">
        <f t="shared" si="22"/>
        <v>1958</v>
      </c>
      <c r="O148" s="4">
        <f t="shared" si="23"/>
        <v>2</v>
      </c>
      <c r="P148" s="64">
        <v>21217</v>
      </c>
      <c r="Q148" s="31">
        <f t="shared" si="24"/>
        <v>195802</v>
      </c>
      <c r="R148" s="64" t="str">
        <f t="shared" si="25"/>
        <v>Normal</v>
      </c>
      <c r="S148" s="65">
        <v>56200</v>
      </c>
      <c r="T148" s="65">
        <f t="shared" si="26"/>
        <v>0</v>
      </c>
      <c r="U148" s="69">
        <f t="shared" si="31"/>
        <v>774.74964362703508</v>
      </c>
      <c r="V148" s="70">
        <f t="shared" si="27"/>
        <v>0</v>
      </c>
      <c r="W148" s="70">
        <f t="shared" si="28"/>
        <v>1.6419751662605278</v>
      </c>
      <c r="X148" s="70">
        <f t="shared" si="29"/>
        <v>0</v>
      </c>
      <c r="Y148" s="71">
        <f t="shared" si="30"/>
        <v>0</v>
      </c>
    </row>
    <row r="149" spans="14:25" x14ac:dyDescent="0.25">
      <c r="N149" s="4">
        <f t="shared" si="22"/>
        <v>1958</v>
      </c>
      <c r="O149" s="4">
        <f t="shared" si="23"/>
        <v>3</v>
      </c>
      <c r="P149" s="64">
        <v>21245</v>
      </c>
      <c r="Q149" s="31">
        <f t="shared" si="24"/>
        <v>195803</v>
      </c>
      <c r="R149" s="64" t="str">
        <f t="shared" si="25"/>
        <v>Normal</v>
      </c>
      <c r="S149" s="65">
        <v>27900.000000000007</v>
      </c>
      <c r="T149" s="65">
        <f t="shared" si="26"/>
        <v>0</v>
      </c>
      <c r="U149" s="69">
        <f t="shared" si="31"/>
        <v>773.10766846077456</v>
      </c>
      <c r="V149" s="70">
        <f t="shared" si="27"/>
        <v>773.10766846077456</v>
      </c>
      <c r="W149" s="70">
        <f t="shared" si="28"/>
        <v>0</v>
      </c>
      <c r="X149" s="70">
        <f t="shared" si="29"/>
        <v>34.906101433243336</v>
      </c>
      <c r="Y149" s="71">
        <f t="shared" si="30"/>
        <v>738.20156702753127</v>
      </c>
    </row>
    <row r="150" spans="14:25" x14ac:dyDescent="0.25">
      <c r="N150" s="4">
        <f t="shared" si="22"/>
        <v>1958</v>
      </c>
      <c r="O150" s="4">
        <f t="shared" si="23"/>
        <v>4</v>
      </c>
      <c r="P150" s="64">
        <v>21276</v>
      </c>
      <c r="Q150" s="31">
        <f t="shared" si="24"/>
        <v>195804</v>
      </c>
      <c r="R150" s="64" t="str">
        <f t="shared" si="25"/>
        <v>Normal</v>
      </c>
      <c r="S150" s="65">
        <v>0</v>
      </c>
      <c r="T150" s="65">
        <f t="shared" si="26"/>
        <v>0</v>
      </c>
      <c r="U150" s="69">
        <f t="shared" si="31"/>
        <v>0</v>
      </c>
      <c r="V150" s="70">
        <f t="shared" si="27"/>
        <v>0</v>
      </c>
      <c r="W150" s="70">
        <f t="shared" si="28"/>
        <v>0</v>
      </c>
      <c r="X150" s="70">
        <f t="shared" si="29"/>
        <v>0</v>
      </c>
      <c r="Y150" s="71">
        <f t="shared" si="30"/>
        <v>0</v>
      </c>
    </row>
    <row r="151" spans="14:25" x14ac:dyDescent="0.25">
      <c r="N151" s="4">
        <f t="shared" si="22"/>
        <v>1958</v>
      </c>
      <c r="O151" s="4">
        <f t="shared" si="23"/>
        <v>5</v>
      </c>
      <c r="P151" s="64">
        <v>21306</v>
      </c>
      <c r="Q151" s="31">
        <f t="shared" si="24"/>
        <v>195805</v>
      </c>
      <c r="R151" s="64" t="str">
        <f t="shared" si="25"/>
        <v>Normal</v>
      </c>
      <c r="S151" s="65">
        <v>0</v>
      </c>
      <c r="T151" s="65">
        <f t="shared" si="26"/>
        <v>0</v>
      </c>
      <c r="U151" s="69">
        <f t="shared" si="31"/>
        <v>0</v>
      </c>
      <c r="V151" s="70">
        <f t="shared" si="27"/>
        <v>0</v>
      </c>
      <c r="W151" s="70">
        <f t="shared" si="28"/>
        <v>0</v>
      </c>
      <c r="X151" s="70">
        <f t="shared" si="29"/>
        <v>0</v>
      </c>
      <c r="Y151" s="71">
        <f t="shared" si="30"/>
        <v>0</v>
      </c>
    </row>
    <row r="152" spans="14:25" x14ac:dyDescent="0.25">
      <c r="N152" s="4">
        <f t="shared" si="22"/>
        <v>1958</v>
      </c>
      <c r="O152" s="4">
        <f t="shared" si="23"/>
        <v>6</v>
      </c>
      <c r="P152" s="64">
        <v>21337</v>
      </c>
      <c r="Q152" s="31">
        <f t="shared" si="24"/>
        <v>195806</v>
      </c>
      <c r="R152" s="64" t="str">
        <f t="shared" si="25"/>
        <v>Normal</v>
      </c>
      <c r="S152" s="65">
        <v>0</v>
      </c>
      <c r="T152" s="65">
        <f t="shared" si="26"/>
        <v>0</v>
      </c>
      <c r="U152" s="69">
        <f t="shared" si="31"/>
        <v>0</v>
      </c>
      <c r="V152" s="70">
        <f t="shared" si="27"/>
        <v>0</v>
      </c>
      <c r="W152" s="70">
        <f t="shared" si="28"/>
        <v>0</v>
      </c>
      <c r="X152" s="70">
        <f t="shared" si="29"/>
        <v>0</v>
      </c>
      <c r="Y152" s="71">
        <f t="shared" si="30"/>
        <v>0</v>
      </c>
    </row>
    <row r="153" spans="14:25" x14ac:dyDescent="0.25">
      <c r="N153" s="4">
        <f t="shared" si="22"/>
        <v>1958</v>
      </c>
      <c r="O153" s="4">
        <f t="shared" si="23"/>
        <v>7</v>
      </c>
      <c r="P153" s="64">
        <v>21367</v>
      </c>
      <c r="Q153" s="31">
        <f t="shared" si="24"/>
        <v>195807</v>
      </c>
      <c r="R153" s="64" t="str">
        <f t="shared" si="25"/>
        <v>Normal</v>
      </c>
      <c r="S153" s="65">
        <v>0</v>
      </c>
      <c r="T153" s="65">
        <f t="shared" si="26"/>
        <v>0</v>
      </c>
      <c r="U153" s="69">
        <f t="shared" si="31"/>
        <v>0</v>
      </c>
      <c r="V153" s="70">
        <f t="shared" si="27"/>
        <v>0</v>
      </c>
      <c r="W153" s="70">
        <f t="shared" si="28"/>
        <v>0</v>
      </c>
      <c r="X153" s="70">
        <f t="shared" si="29"/>
        <v>0</v>
      </c>
      <c r="Y153" s="71">
        <f t="shared" si="30"/>
        <v>0</v>
      </c>
    </row>
    <row r="154" spans="14:25" x14ac:dyDescent="0.25">
      <c r="N154" s="4">
        <f t="shared" si="22"/>
        <v>1958</v>
      </c>
      <c r="O154" s="4">
        <f t="shared" si="23"/>
        <v>8</v>
      </c>
      <c r="P154" s="64">
        <v>21398</v>
      </c>
      <c r="Q154" s="31">
        <f t="shared" si="24"/>
        <v>195808</v>
      </c>
      <c r="R154" s="64" t="str">
        <f t="shared" si="25"/>
        <v>Normal</v>
      </c>
      <c r="S154" s="65">
        <v>24199.999999999996</v>
      </c>
      <c r="T154" s="65">
        <f t="shared" si="26"/>
        <v>0</v>
      </c>
      <c r="U154" s="69">
        <f t="shared" si="31"/>
        <v>0</v>
      </c>
      <c r="V154" s="70">
        <f t="shared" si="27"/>
        <v>0</v>
      </c>
      <c r="W154" s="70">
        <f t="shared" si="28"/>
        <v>0</v>
      </c>
      <c r="X154" s="70">
        <f t="shared" si="29"/>
        <v>0</v>
      </c>
      <c r="Y154" s="71">
        <f t="shared" si="30"/>
        <v>0</v>
      </c>
    </row>
    <row r="155" spans="14:25" x14ac:dyDescent="0.25">
      <c r="N155" s="4">
        <f t="shared" si="22"/>
        <v>1958</v>
      </c>
      <c r="O155" s="4">
        <f t="shared" si="23"/>
        <v>9</v>
      </c>
      <c r="P155" s="64">
        <v>21429</v>
      </c>
      <c r="Q155" s="31">
        <f t="shared" si="24"/>
        <v>195809</v>
      </c>
      <c r="R155" s="64" t="str">
        <f t="shared" si="25"/>
        <v>Normal</v>
      </c>
      <c r="S155" s="65">
        <v>17600</v>
      </c>
      <c r="T155" s="65">
        <f t="shared" si="26"/>
        <v>0</v>
      </c>
      <c r="U155" s="69">
        <f t="shared" si="31"/>
        <v>0</v>
      </c>
      <c r="V155" s="70">
        <f t="shared" si="27"/>
        <v>0</v>
      </c>
      <c r="W155" s="70">
        <f t="shared" si="28"/>
        <v>0</v>
      </c>
      <c r="X155" s="70">
        <f t="shared" si="29"/>
        <v>0</v>
      </c>
      <c r="Y155" s="71">
        <f t="shared" si="30"/>
        <v>0</v>
      </c>
    </row>
    <row r="156" spans="14:25" x14ac:dyDescent="0.25">
      <c r="N156" s="4">
        <f t="shared" si="22"/>
        <v>1958</v>
      </c>
      <c r="O156" s="4">
        <f t="shared" si="23"/>
        <v>10</v>
      </c>
      <c r="P156" s="64">
        <v>21459</v>
      </c>
      <c r="Q156" s="31">
        <f t="shared" si="24"/>
        <v>195810</v>
      </c>
      <c r="R156" s="64" t="str">
        <f t="shared" si="25"/>
        <v>Normal</v>
      </c>
      <c r="S156" s="65">
        <v>16299.999999999996</v>
      </c>
      <c r="T156" s="65">
        <f t="shared" si="26"/>
        <v>778</v>
      </c>
      <c r="U156" s="69">
        <f t="shared" si="31"/>
        <v>778</v>
      </c>
      <c r="V156" s="70">
        <f t="shared" si="27"/>
        <v>0</v>
      </c>
      <c r="W156" s="70">
        <f t="shared" si="28"/>
        <v>1.7481942671619473</v>
      </c>
      <c r="X156" s="70">
        <f t="shared" si="29"/>
        <v>0</v>
      </c>
      <c r="Y156" s="71">
        <f t="shared" si="30"/>
        <v>0</v>
      </c>
    </row>
    <row r="157" spans="14:25" x14ac:dyDescent="0.25">
      <c r="N157" s="4">
        <f t="shared" si="22"/>
        <v>1958</v>
      </c>
      <c r="O157" s="4">
        <f t="shared" si="23"/>
        <v>11</v>
      </c>
      <c r="P157" s="64">
        <v>21490</v>
      </c>
      <c r="Q157" s="31">
        <f t="shared" si="24"/>
        <v>195811</v>
      </c>
      <c r="R157" s="64" t="str">
        <f t="shared" si="25"/>
        <v>Normal</v>
      </c>
      <c r="S157" s="65">
        <v>7599.9999999999945</v>
      </c>
      <c r="T157" s="65">
        <f t="shared" si="26"/>
        <v>0</v>
      </c>
      <c r="U157" s="69">
        <f t="shared" si="31"/>
        <v>776.25180573283808</v>
      </c>
      <c r="V157" s="70">
        <f t="shared" si="27"/>
        <v>0</v>
      </c>
      <c r="W157" s="70">
        <f t="shared" si="28"/>
        <v>0.7941179830537991</v>
      </c>
      <c r="X157" s="70">
        <f t="shared" si="29"/>
        <v>0</v>
      </c>
      <c r="Y157" s="71">
        <f t="shared" si="30"/>
        <v>0</v>
      </c>
    </row>
    <row r="158" spans="14:25" x14ac:dyDescent="0.25">
      <c r="N158" s="4">
        <f t="shared" si="22"/>
        <v>1958</v>
      </c>
      <c r="O158" s="4">
        <f t="shared" si="23"/>
        <v>12</v>
      </c>
      <c r="P158" s="64">
        <v>21520</v>
      </c>
      <c r="Q158" s="31">
        <f t="shared" si="24"/>
        <v>195812</v>
      </c>
      <c r="R158" s="64" t="str">
        <f t="shared" si="25"/>
        <v>Normal</v>
      </c>
      <c r="S158" s="65">
        <v>0</v>
      </c>
      <c r="T158" s="65">
        <f t="shared" si="26"/>
        <v>0</v>
      </c>
      <c r="U158" s="69">
        <f t="shared" si="31"/>
        <v>775.45768774978433</v>
      </c>
      <c r="V158" s="70">
        <f t="shared" si="27"/>
        <v>0</v>
      </c>
      <c r="W158" s="70">
        <f t="shared" si="28"/>
        <v>0.21714113345797278</v>
      </c>
      <c r="X158" s="70">
        <f t="shared" si="29"/>
        <v>0</v>
      </c>
      <c r="Y158" s="71">
        <f t="shared" si="30"/>
        <v>0</v>
      </c>
    </row>
    <row r="159" spans="14:25" x14ac:dyDescent="0.25">
      <c r="N159" s="4">
        <f t="shared" si="22"/>
        <v>1959</v>
      </c>
      <c r="O159" s="4">
        <f t="shared" si="23"/>
        <v>1</v>
      </c>
      <c r="P159" s="64">
        <v>21551</v>
      </c>
      <c r="Q159" s="31">
        <f t="shared" si="24"/>
        <v>195901</v>
      </c>
      <c r="R159" s="64" t="str">
        <f t="shared" si="25"/>
        <v>Dry</v>
      </c>
      <c r="S159" s="65">
        <v>0</v>
      </c>
      <c r="T159" s="65">
        <f t="shared" si="26"/>
        <v>0</v>
      </c>
      <c r="U159" s="69">
        <f t="shared" si="31"/>
        <v>775.24054661632636</v>
      </c>
      <c r="V159" s="70">
        <f t="shared" si="27"/>
        <v>0</v>
      </c>
      <c r="W159" s="70">
        <f t="shared" si="28"/>
        <v>0.49090298929130283</v>
      </c>
      <c r="X159" s="70">
        <f t="shared" si="29"/>
        <v>0</v>
      </c>
      <c r="Y159" s="71">
        <f t="shared" si="30"/>
        <v>0</v>
      </c>
    </row>
    <row r="160" spans="14:25" x14ac:dyDescent="0.25">
      <c r="N160" s="4">
        <f t="shared" si="22"/>
        <v>1959</v>
      </c>
      <c r="O160" s="4">
        <f t="shared" si="23"/>
        <v>2</v>
      </c>
      <c r="P160" s="64">
        <v>21582</v>
      </c>
      <c r="Q160" s="31">
        <f t="shared" si="24"/>
        <v>195902</v>
      </c>
      <c r="R160" s="64" t="str">
        <f t="shared" si="25"/>
        <v>Dry</v>
      </c>
      <c r="S160" s="65">
        <v>14000</v>
      </c>
      <c r="T160" s="65">
        <f t="shared" si="26"/>
        <v>0</v>
      </c>
      <c r="U160" s="69">
        <f t="shared" si="31"/>
        <v>774.74964362703508</v>
      </c>
      <c r="V160" s="70">
        <f t="shared" si="27"/>
        <v>0</v>
      </c>
      <c r="W160" s="70">
        <f t="shared" si="28"/>
        <v>1.6419751662605278</v>
      </c>
      <c r="X160" s="70">
        <f t="shared" si="29"/>
        <v>0</v>
      </c>
      <c r="Y160" s="71">
        <f t="shared" si="30"/>
        <v>0</v>
      </c>
    </row>
    <row r="161" spans="14:25" x14ac:dyDescent="0.25">
      <c r="N161" s="4">
        <f t="shared" si="22"/>
        <v>1959</v>
      </c>
      <c r="O161" s="4">
        <f t="shared" si="23"/>
        <v>3</v>
      </c>
      <c r="P161" s="64">
        <v>21610</v>
      </c>
      <c r="Q161" s="31">
        <f t="shared" si="24"/>
        <v>195903</v>
      </c>
      <c r="R161" s="64" t="str">
        <f t="shared" si="25"/>
        <v>Dry</v>
      </c>
      <c r="S161" s="65">
        <v>0</v>
      </c>
      <c r="T161" s="65">
        <f t="shared" si="26"/>
        <v>0</v>
      </c>
      <c r="U161" s="69">
        <f t="shared" si="31"/>
        <v>773.10766846077456</v>
      </c>
      <c r="V161" s="70">
        <f t="shared" si="27"/>
        <v>0</v>
      </c>
      <c r="W161" s="70">
        <f t="shared" si="28"/>
        <v>1.7602666592138947</v>
      </c>
      <c r="X161" s="70">
        <f t="shared" si="29"/>
        <v>0</v>
      </c>
      <c r="Y161" s="71">
        <f t="shared" si="30"/>
        <v>0</v>
      </c>
    </row>
    <row r="162" spans="14:25" x14ac:dyDescent="0.25">
      <c r="N162" s="4">
        <f t="shared" si="22"/>
        <v>1959</v>
      </c>
      <c r="O162" s="4">
        <f t="shared" si="23"/>
        <v>4</v>
      </c>
      <c r="P162" s="64">
        <v>21641</v>
      </c>
      <c r="Q162" s="31">
        <f t="shared" si="24"/>
        <v>195904</v>
      </c>
      <c r="R162" s="64" t="str">
        <f t="shared" si="25"/>
        <v>Dry</v>
      </c>
      <c r="S162" s="65">
        <v>0</v>
      </c>
      <c r="T162" s="65">
        <f t="shared" si="26"/>
        <v>0</v>
      </c>
      <c r="U162" s="69">
        <f t="shared" si="31"/>
        <v>771.34740180156064</v>
      </c>
      <c r="V162" s="70">
        <f t="shared" si="27"/>
        <v>0</v>
      </c>
      <c r="W162" s="70">
        <f t="shared" si="28"/>
        <v>2.7589391633372844</v>
      </c>
      <c r="X162" s="70">
        <f t="shared" si="29"/>
        <v>0</v>
      </c>
      <c r="Y162" s="71">
        <f t="shared" si="30"/>
        <v>0</v>
      </c>
    </row>
    <row r="163" spans="14:25" x14ac:dyDescent="0.25">
      <c r="N163" s="4">
        <f t="shared" si="22"/>
        <v>1959</v>
      </c>
      <c r="O163" s="4">
        <f t="shared" si="23"/>
        <v>5</v>
      </c>
      <c r="P163" s="64">
        <v>21671</v>
      </c>
      <c r="Q163" s="31">
        <f t="shared" si="24"/>
        <v>195905</v>
      </c>
      <c r="R163" s="64" t="str">
        <f t="shared" si="25"/>
        <v>Dry</v>
      </c>
      <c r="S163" s="65">
        <v>0</v>
      </c>
      <c r="T163" s="65">
        <f t="shared" si="26"/>
        <v>0</v>
      </c>
      <c r="U163" s="69">
        <f t="shared" si="31"/>
        <v>768.5884626382234</v>
      </c>
      <c r="V163" s="70">
        <f t="shared" si="27"/>
        <v>0</v>
      </c>
      <c r="W163" s="70">
        <f t="shared" si="28"/>
        <v>3.0800582125190923</v>
      </c>
      <c r="X163" s="70">
        <f t="shared" si="29"/>
        <v>0</v>
      </c>
      <c r="Y163" s="71">
        <f t="shared" si="30"/>
        <v>0</v>
      </c>
    </row>
    <row r="164" spans="14:25" x14ac:dyDescent="0.25">
      <c r="N164" s="4">
        <f t="shared" si="22"/>
        <v>1959</v>
      </c>
      <c r="O164" s="4">
        <f t="shared" si="23"/>
        <v>6</v>
      </c>
      <c r="P164" s="64">
        <v>21702</v>
      </c>
      <c r="Q164" s="31">
        <f t="shared" si="24"/>
        <v>195906</v>
      </c>
      <c r="R164" s="64" t="str">
        <f t="shared" si="25"/>
        <v>Dry</v>
      </c>
      <c r="S164" s="65">
        <v>0</v>
      </c>
      <c r="T164" s="65">
        <f t="shared" si="26"/>
        <v>0</v>
      </c>
      <c r="U164" s="69">
        <f t="shared" si="31"/>
        <v>765.50840442570427</v>
      </c>
      <c r="V164" s="70">
        <f t="shared" si="27"/>
        <v>0</v>
      </c>
      <c r="W164" s="70">
        <f t="shared" si="28"/>
        <v>3.359769170529896</v>
      </c>
      <c r="X164" s="70">
        <f t="shared" si="29"/>
        <v>0</v>
      </c>
      <c r="Y164" s="71">
        <f t="shared" si="30"/>
        <v>0</v>
      </c>
    </row>
    <row r="165" spans="14:25" x14ac:dyDescent="0.25">
      <c r="N165" s="4">
        <f t="shared" si="22"/>
        <v>1959</v>
      </c>
      <c r="O165" s="4">
        <f t="shared" si="23"/>
        <v>7</v>
      </c>
      <c r="P165" s="64">
        <v>21732</v>
      </c>
      <c r="Q165" s="31">
        <f t="shared" si="24"/>
        <v>195907</v>
      </c>
      <c r="R165" s="64" t="str">
        <f t="shared" si="25"/>
        <v>Dry</v>
      </c>
      <c r="S165" s="65">
        <v>5500</v>
      </c>
      <c r="T165" s="65">
        <f t="shared" si="26"/>
        <v>0</v>
      </c>
      <c r="U165" s="69">
        <f t="shared" si="31"/>
        <v>762.14863525517433</v>
      </c>
      <c r="V165" s="70">
        <f t="shared" si="27"/>
        <v>762.14863525517433</v>
      </c>
      <c r="W165" s="70">
        <f t="shared" si="28"/>
        <v>0</v>
      </c>
      <c r="X165" s="70">
        <f t="shared" si="29"/>
        <v>471.56603573020436</v>
      </c>
      <c r="Y165" s="71">
        <f t="shared" si="30"/>
        <v>290.58259952496996</v>
      </c>
    </row>
    <row r="166" spans="14:25" x14ac:dyDescent="0.25">
      <c r="N166" s="4">
        <f t="shared" si="22"/>
        <v>1959</v>
      </c>
      <c r="O166" s="4">
        <f t="shared" si="23"/>
        <v>8</v>
      </c>
      <c r="P166" s="64">
        <v>21763</v>
      </c>
      <c r="Q166" s="31">
        <f t="shared" si="24"/>
        <v>195908</v>
      </c>
      <c r="R166" s="64" t="str">
        <f t="shared" si="25"/>
        <v>Dry</v>
      </c>
      <c r="S166" s="65">
        <v>21100</v>
      </c>
      <c r="T166" s="65">
        <f t="shared" si="26"/>
        <v>0</v>
      </c>
      <c r="U166" s="69">
        <f t="shared" si="31"/>
        <v>0</v>
      </c>
      <c r="V166" s="70">
        <f t="shared" si="27"/>
        <v>0</v>
      </c>
      <c r="W166" s="70">
        <f t="shared" si="28"/>
        <v>0</v>
      </c>
      <c r="X166" s="70">
        <f t="shared" si="29"/>
        <v>0</v>
      </c>
      <c r="Y166" s="71">
        <f t="shared" si="30"/>
        <v>0</v>
      </c>
    </row>
    <row r="167" spans="14:25" x14ac:dyDescent="0.25">
      <c r="N167" s="4">
        <f t="shared" si="22"/>
        <v>1959</v>
      </c>
      <c r="O167" s="4">
        <f t="shared" si="23"/>
        <v>9</v>
      </c>
      <c r="P167" s="64">
        <v>21794</v>
      </c>
      <c r="Q167" s="31">
        <f t="shared" si="24"/>
        <v>195909</v>
      </c>
      <c r="R167" s="64" t="str">
        <f t="shared" si="25"/>
        <v>Dry</v>
      </c>
      <c r="S167" s="65">
        <v>27800.000000000004</v>
      </c>
      <c r="T167" s="65">
        <f t="shared" si="26"/>
        <v>0</v>
      </c>
      <c r="U167" s="69">
        <f t="shared" si="31"/>
        <v>0</v>
      </c>
      <c r="V167" s="70">
        <f t="shared" si="27"/>
        <v>0</v>
      </c>
      <c r="W167" s="70">
        <f t="shared" si="28"/>
        <v>0</v>
      </c>
      <c r="X167" s="70">
        <f t="shared" si="29"/>
        <v>0</v>
      </c>
      <c r="Y167" s="71">
        <f t="shared" si="30"/>
        <v>0</v>
      </c>
    </row>
    <row r="168" spans="14:25" x14ac:dyDescent="0.25">
      <c r="N168" s="4">
        <f t="shared" si="22"/>
        <v>1959</v>
      </c>
      <c r="O168" s="4">
        <f t="shared" si="23"/>
        <v>10</v>
      </c>
      <c r="P168" s="64">
        <v>21824</v>
      </c>
      <c r="Q168" s="31">
        <f t="shared" si="24"/>
        <v>195910</v>
      </c>
      <c r="R168" s="64" t="str">
        <f t="shared" si="25"/>
        <v>Dry</v>
      </c>
      <c r="S168" s="65">
        <v>14100.000000000009</v>
      </c>
      <c r="T168" s="65">
        <f t="shared" si="26"/>
        <v>778</v>
      </c>
      <c r="U168" s="69">
        <f t="shared" si="31"/>
        <v>778</v>
      </c>
      <c r="V168" s="70">
        <f t="shared" si="27"/>
        <v>0</v>
      </c>
      <c r="W168" s="70">
        <f t="shared" si="28"/>
        <v>1.7481942671619473</v>
      </c>
      <c r="X168" s="70">
        <f t="shared" si="29"/>
        <v>0</v>
      </c>
      <c r="Y168" s="71">
        <f t="shared" si="30"/>
        <v>0</v>
      </c>
    </row>
    <row r="169" spans="14:25" x14ac:dyDescent="0.25">
      <c r="N169" s="4">
        <f t="shared" si="22"/>
        <v>1959</v>
      </c>
      <c r="O169" s="4">
        <f t="shared" si="23"/>
        <v>11</v>
      </c>
      <c r="P169" s="64">
        <v>21855</v>
      </c>
      <c r="Q169" s="31">
        <f t="shared" si="24"/>
        <v>195911</v>
      </c>
      <c r="R169" s="64" t="str">
        <f t="shared" si="25"/>
        <v>Dry</v>
      </c>
      <c r="S169" s="65">
        <v>0</v>
      </c>
      <c r="T169" s="65">
        <f t="shared" si="26"/>
        <v>0</v>
      </c>
      <c r="U169" s="69">
        <f t="shared" si="31"/>
        <v>776.25180573283808</v>
      </c>
      <c r="V169" s="70">
        <f t="shared" si="27"/>
        <v>0</v>
      </c>
      <c r="W169" s="70">
        <f t="shared" si="28"/>
        <v>0.7941179830537991</v>
      </c>
      <c r="X169" s="70">
        <f t="shared" si="29"/>
        <v>0</v>
      </c>
      <c r="Y169" s="71">
        <f t="shared" si="30"/>
        <v>0</v>
      </c>
    </row>
    <row r="170" spans="14:25" x14ac:dyDescent="0.25">
      <c r="N170" s="4">
        <f t="shared" si="22"/>
        <v>1959</v>
      </c>
      <c r="O170" s="4">
        <f t="shared" si="23"/>
        <v>12</v>
      </c>
      <c r="P170" s="64">
        <v>21885</v>
      </c>
      <c r="Q170" s="31">
        <f t="shared" si="24"/>
        <v>195912</v>
      </c>
      <c r="R170" s="64" t="str">
        <f t="shared" si="25"/>
        <v>Dry</v>
      </c>
      <c r="S170" s="65">
        <v>0</v>
      </c>
      <c r="T170" s="65">
        <f t="shared" si="26"/>
        <v>0</v>
      </c>
      <c r="U170" s="69">
        <f t="shared" si="31"/>
        <v>775.45768774978433</v>
      </c>
      <c r="V170" s="70">
        <f t="shared" si="27"/>
        <v>0</v>
      </c>
      <c r="W170" s="70">
        <f t="shared" si="28"/>
        <v>0.21714113345797278</v>
      </c>
      <c r="X170" s="70">
        <f t="shared" si="29"/>
        <v>0</v>
      </c>
      <c r="Y170" s="71">
        <f t="shared" si="30"/>
        <v>0</v>
      </c>
    </row>
    <row r="171" spans="14:25" x14ac:dyDescent="0.25">
      <c r="N171" s="4">
        <f t="shared" si="22"/>
        <v>1960</v>
      </c>
      <c r="O171" s="4">
        <f t="shared" si="23"/>
        <v>1</v>
      </c>
      <c r="P171" s="64">
        <v>21916</v>
      </c>
      <c r="Q171" s="31">
        <f t="shared" si="24"/>
        <v>196001</v>
      </c>
      <c r="R171" s="64" t="str">
        <f t="shared" si="25"/>
        <v>Normal</v>
      </c>
      <c r="S171" s="65">
        <v>0</v>
      </c>
      <c r="T171" s="65">
        <f t="shared" si="26"/>
        <v>0</v>
      </c>
      <c r="U171" s="69">
        <f t="shared" si="31"/>
        <v>775.24054661632636</v>
      </c>
      <c r="V171" s="70">
        <f t="shared" si="27"/>
        <v>0</v>
      </c>
      <c r="W171" s="70">
        <f t="shared" si="28"/>
        <v>0.49090298929130283</v>
      </c>
      <c r="X171" s="70">
        <f t="shared" si="29"/>
        <v>0</v>
      </c>
      <c r="Y171" s="71">
        <f t="shared" si="30"/>
        <v>0</v>
      </c>
    </row>
    <row r="172" spans="14:25" x14ac:dyDescent="0.25">
      <c r="N172" s="4">
        <f t="shared" si="22"/>
        <v>1960</v>
      </c>
      <c r="O172" s="4">
        <f t="shared" si="23"/>
        <v>2</v>
      </c>
      <c r="P172" s="64">
        <v>21947</v>
      </c>
      <c r="Q172" s="31">
        <f t="shared" si="24"/>
        <v>196002</v>
      </c>
      <c r="R172" s="64" t="str">
        <f t="shared" si="25"/>
        <v>Normal</v>
      </c>
      <c r="S172" s="65">
        <v>30099.999999999993</v>
      </c>
      <c r="T172" s="65">
        <f t="shared" si="26"/>
        <v>0</v>
      </c>
      <c r="U172" s="69">
        <f t="shared" si="31"/>
        <v>774.74964362703508</v>
      </c>
      <c r="V172" s="70">
        <f t="shared" si="27"/>
        <v>0</v>
      </c>
      <c r="W172" s="70">
        <f t="shared" si="28"/>
        <v>1.6419751662605278</v>
      </c>
      <c r="X172" s="70">
        <f t="shared" si="29"/>
        <v>0</v>
      </c>
      <c r="Y172" s="71">
        <f t="shared" si="30"/>
        <v>0</v>
      </c>
    </row>
    <row r="173" spans="14:25" x14ac:dyDescent="0.25">
      <c r="N173" s="4">
        <f t="shared" si="22"/>
        <v>1960</v>
      </c>
      <c r="O173" s="4">
        <f t="shared" si="23"/>
        <v>3</v>
      </c>
      <c r="P173" s="64">
        <v>21976</v>
      </c>
      <c r="Q173" s="31">
        <f t="shared" si="24"/>
        <v>196003</v>
      </c>
      <c r="R173" s="64" t="str">
        <f t="shared" si="25"/>
        <v>Normal</v>
      </c>
      <c r="S173" s="65">
        <v>0</v>
      </c>
      <c r="T173" s="65">
        <f t="shared" si="26"/>
        <v>0</v>
      </c>
      <c r="U173" s="69">
        <f t="shared" si="31"/>
        <v>773.10766846077456</v>
      </c>
      <c r="V173" s="70">
        <f t="shared" si="27"/>
        <v>0</v>
      </c>
      <c r="W173" s="70">
        <f t="shared" si="28"/>
        <v>1.7602666592138947</v>
      </c>
      <c r="X173" s="70">
        <f t="shared" si="29"/>
        <v>0</v>
      </c>
      <c r="Y173" s="71">
        <f t="shared" si="30"/>
        <v>0</v>
      </c>
    </row>
    <row r="174" spans="14:25" x14ac:dyDescent="0.25">
      <c r="N174" s="4">
        <f t="shared" si="22"/>
        <v>1960</v>
      </c>
      <c r="O174" s="4">
        <f t="shared" si="23"/>
        <v>4</v>
      </c>
      <c r="P174" s="64">
        <v>22007</v>
      </c>
      <c r="Q174" s="31">
        <f t="shared" si="24"/>
        <v>196004</v>
      </c>
      <c r="R174" s="64" t="str">
        <f t="shared" si="25"/>
        <v>Normal</v>
      </c>
      <c r="S174" s="65">
        <v>2300.0000000000114</v>
      </c>
      <c r="T174" s="65">
        <f t="shared" si="26"/>
        <v>0</v>
      </c>
      <c r="U174" s="69">
        <f t="shared" si="31"/>
        <v>771.34740180156064</v>
      </c>
      <c r="V174" s="70">
        <f t="shared" si="27"/>
        <v>771.34740180156064</v>
      </c>
      <c r="W174" s="70">
        <f t="shared" si="28"/>
        <v>0</v>
      </c>
      <c r="X174" s="70">
        <f t="shared" si="29"/>
        <v>57.000749504151372</v>
      </c>
      <c r="Y174" s="71">
        <f t="shared" si="30"/>
        <v>714.34665229740926</v>
      </c>
    </row>
    <row r="175" spans="14:25" x14ac:dyDescent="0.25">
      <c r="N175" s="4">
        <f t="shared" si="22"/>
        <v>1960</v>
      </c>
      <c r="O175" s="4">
        <f t="shared" si="23"/>
        <v>5</v>
      </c>
      <c r="P175" s="64">
        <v>22037</v>
      </c>
      <c r="Q175" s="31">
        <f t="shared" si="24"/>
        <v>196005</v>
      </c>
      <c r="R175" s="64" t="str">
        <f t="shared" si="25"/>
        <v>Normal</v>
      </c>
      <c r="S175" s="65">
        <v>26799.999999999996</v>
      </c>
      <c r="T175" s="65">
        <f t="shared" si="26"/>
        <v>0</v>
      </c>
      <c r="U175" s="69">
        <f t="shared" si="31"/>
        <v>0</v>
      </c>
      <c r="V175" s="70">
        <f t="shared" si="27"/>
        <v>0</v>
      </c>
      <c r="W175" s="70">
        <f t="shared" si="28"/>
        <v>0</v>
      </c>
      <c r="X175" s="70">
        <f t="shared" si="29"/>
        <v>0</v>
      </c>
      <c r="Y175" s="71">
        <f t="shared" si="30"/>
        <v>0</v>
      </c>
    </row>
    <row r="176" spans="14:25" x14ac:dyDescent="0.25">
      <c r="N176" s="4">
        <f t="shared" si="22"/>
        <v>1960</v>
      </c>
      <c r="O176" s="4">
        <f t="shared" si="23"/>
        <v>6</v>
      </c>
      <c r="P176" s="64">
        <v>22068</v>
      </c>
      <c r="Q176" s="31">
        <f t="shared" si="24"/>
        <v>196006</v>
      </c>
      <c r="R176" s="64" t="str">
        <f t="shared" si="25"/>
        <v>Normal</v>
      </c>
      <c r="S176" s="65">
        <v>55699.999999999985</v>
      </c>
      <c r="T176" s="65">
        <f t="shared" si="26"/>
        <v>0</v>
      </c>
      <c r="U176" s="69">
        <f t="shared" si="31"/>
        <v>0</v>
      </c>
      <c r="V176" s="70">
        <f t="shared" si="27"/>
        <v>0</v>
      </c>
      <c r="W176" s="70">
        <f t="shared" si="28"/>
        <v>0</v>
      </c>
      <c r="X176" s="70">
        <f t="shared" si="29"/>
        <v>0</v>
      </c>
      <c r="Y176" s="71">
        <f t="shared" si="30"/>
        <v>0</v>
      </c>
    </row>
    <row r="177" spans="14:25" x14ac:dyDescent="0.25">
      <c r="N177" s="4">
        <f t="shared" si="22"/>
        <v>1960</v>
      </c>
      <c r="O177" s="4">
        <f t="shared" si="23"/>
        <v>7</v>
      </c>
      <c r="P177" s="64">
        <v>22098</v>
      </c>
      <c r="Q177" s="31">
        <f t="shared" si="24"/>
        <v>196007</v>
      </c>
      <c r="R177" s="64" t="str">
        <f t="shared" si="25"/>
        <v>Normal</v>
      </c>
      <c r="S177" s="65">
        <v>23400</v>
      </c>
      <c r="T177" s="65">
        <f t="shared" si="26"/>
        <v>0</v>
      </c>
      <c r="U177" s="69">
        <f t="shared" si="31"/>
        <v>0</v>
      </c>
      <c r="V177" s="70">
        <f t="shared" si="27"/>
        <v>0</v>
      </c>
      <c r="W177" s="70">
        <f t="shared" si="28"/>
        <v>0</v>
      </c>
      <c r="X177" s="70">
        <f t="shared" si="29"/>
        <v>0</v>
      </c>
      <c r="Y177" s="71">
        <f t="shared" si="30"/>
        <v>0</v>
      </c>
    </row>
    <row r="178" spans="14:25" x14ac:dyDescent="0.25">
      <c r="N178" s="4">
        <f t="shared" si="22"/>
        <v>1960</v>
      </c>
      <c r="O178" s="4">
        <f t="shared" si="23"/>
        <v>8</v>
      </c>
      <c r="P178" s="64">
        <v>22129</v>
      </c>
      <c r="Q178" s="31">
        <f t="shared" si="24"/>
        <v>196008</v>
      </c>
      <c r="R178" s="64" t="str">
        <f t="shared" si="25"/>
        <v>Normal</v>
      </c>
      <c r="S178" s="65">
        <v>42699.999999999993</v>
      </c>
      <c r="T178" s="65">
        <f t="shared" si="26"/>
        <v>0</v>
      </c>
      <c r="U178" s="69">
        <f t="shared" si="31"/>
        <v>0</v>
      </c>
      <c r="V178" s="70">
        <f t="shared" si="27"/>
        <v>0</v>
      </c>
      <c r="W178" s="70">
        <f t="shared" si="28"/>
        <v>0</v>
      </c>
      <c r="X178" s="70">
        <f t="shared" si="29"/>
        <v>0</v>
      </c>
      <c r="Y178" s="71">
        <f t="shared" si="30"/>
        <v>0</v>
      </c>
    </row>
    <row r="179" spans="14:25" x14ac:dyDescent="0.25">
      <c r="N179" s="4">
        <f t="shared" si="22"/>
        <v>1960</v>
      </c>
      <c r="O179" s="4">
        <f t="shared" si="23"/>
        <v>9</v>
      </c>
      <c r="P179" s="64">
        <v>22160</v>
      </c>
      <c r="Q179" s="31">
        <f t="shared" si="24"/>
        <v>196009</v>
      </c>
      <c r="R179" s="64" t="str">
        <f t="shared" si="25"/>
        <v>Normal</v>
      </c>
      <c r="S179" s="65">
        <v>24000</v>
      </c>
      <c r="T179" s="65">
        <f t="shared" si="26"/>
        <v>0</v>
      </c>
      <c r="U179" s="69">
        <f t="shared" si="31"/>
        <v>0</v>
      </c>
      <c r="V179" s="70">
        <f t="shared" si="27"/>
        <v>0</v>
      </c>
      <c r="W179" s="70">
        <f t="shared" si="28"/>
        <v>0</v>
      </c>
      <c r="X179" s="70">
        <f t="shared" si="29"/>
        <v>0</v>
      </c>
      <c r="Y179" s="71">
        <f t="shared" si="30"/>
        <v>0</v>
      </c>
    </row>
    <row r="180" spans="14:25" x14ac:dyDescent="0.25">
      <c r="N180" s="4">
        <f t="shared" si="22"/>
        <v>1960</v>
      </c>
      <c r="O180" s="4">
        <f t="shared" si="23"/>
        <v>10</v>
      </c>
      <c r="P180" s="64">
        <v>22190</v>
      </c>
      <c r="Q180" s="31">
        <f t="shared" si="24"/>
        <v>196010</v>
      </c>
      <c r="R180" s="64" t="str">
        <f t="shared" si="25"/>
        <v>Normal</v>
      </c>
      <c r="S180" s="65">
        <v>53300.000000000007</v>
      </c>
      <c r="T180" s="65">
        <f t="shared" si="26"/>
        <v>778</v>
      </c>
      <c r="U180" s="69">
        <f t="shared" si="31"/>
        <v>778</v>
      </c>
      <c r="V180" s="70">
        <f t="shared" si="27"/>
        <v>0</v>
      </c>
      <c r="W180" s="70">
        <f t="shared" si="28"/>
        <v>1.7481942671619473</v>
      </c>
      <c r="X180" s="70">
        <f t="shared" si="29"/>
        <v>0</v>
      </c>
      <c r="Y180" s="71">
        <f t="shared" si="30"/>
        <v>0</v>
      </c>
    </row>
    <row r="181" spans="14:25" x14ac:dyDescent="0.25">
      <c r="N181" s="4">
        <f t="shared" si="22"/>
        <v>1960</v>
      </c>
      <c r="O181" s="4">
        <f t="shared" si="23"/>
        <v>11</v>
      </c>
      <c r="P181" s="64">
        <v>22221</v>
      </c>
      <c r="Q181" s="31">
        <f t="shared" si="24"/>
        <v>196011</v>
      </c>
      <c r="R181" s="64" t="str">
        <f t="shared" si="25"/>
        <v>Normal</v>
      </c>
      <c r="S181" s="65">
        <v>10099.999999999995</v>
      </c>
      <c r="T181" s="65">
        <f t="shared" si="26"/>
        <v>0</v>
      </c>
      <c r="U181" s="69">
        <f t="shared" si="31"/>
        <v>776.25180573283808</v>
      </c>
      <c r="V181" s="70">
        <f t="shared" si="27"/>
        <v>0</v>
      </c>
      <c r="W181" s="70">
        <f t="shared" si="28"/>
        <v>0.7941179830537991</v>
      </c>
      <c r="X181" s="70">
        <f t="shared" si="29"/>
        <v>0</v>
      </c>
      <c r="Y181" s="71">
        <f t="shared" si="30"/>
        <v>0</v>
      </c>
    </row>
    <row r="182" spans="14:25" x14ac:dyDescent="0.25">
      <c r="N182" s="4">
        <f t="shared" si="22"/>
        <v>1960</v>
      </c>
      <c r="O182" s="4">
        <f t="shared" si="23"/>
        <v>12</v>
      </c>
      <c r="P182" s="64">
        <v>22251</v>
      </c>
      <c r="Q182" s="31">
        <f t="shared" si="24"/>
        <v>196012</v>
      </c>
      <c r="R182" s="64" t="str">
        <f t="shared" si="25"/>
        <v>Normal</v>
      </c>
      <c r="S182" s="65">
        <v>0</v>
      </c>
      <c r="T182" s="65">
        <f t="shared" si="26"/>
        <v>0</v>
      </c>
      <c r="U182" s="69">
        <f t="shared" si="31"/>
        <v>775.45768774978433</v>
      </c>
      <c r="V182" s="70">
        <f t="shared" si="27"/>
        <v>0</v>
      </c>
      <c r="W182" s="70">
        <f t="shared" si="28"/>
        <v>0.21714113345797278</v>
      </c>
      <c r="X182" s="70">
        <f t="shared" si="29"/>
        <v>0</v>
      </c>
      <c r="Y182" s="71">
        <f t="shared" si="30"/>
        <v>0</v>
      </c>
    </row>
    <row r="183" spans="14:25" x14ac:dyDescent="0.25">
      <c r="N183" s="4">
        <f t="shared" si="22"/>
        <v>1961</v>
      </c>
      <c r="O183" s="4">
        <f t="shared" si="23"/>
        <v>1</v>
      </c>
      <c r="P183" s="64">
        <v>22282</v>
      </c>
      <c r="Q183" s="31">
        <f t="shared" si="24"/>
        <v>196101</v>
      </c>
      <c r="R183" s="64" t="str">
        <f t="shared" si="25"/>
        <v>Dry</v>
      </c>
      <c r="S183" s="65">
        <v>0</v>
      </c>
      <c r="T183" s="65">
        <f t="shared" si="26"/>
        <v>0</v>
      </c>
      <c r="U183" s="69">
        <f t="shared" si="31"/>
        <v>775.24054661632636</v>
      </c>
      <c r="V183" s="70">
        <f t="shared" si="27"/>
        <v>0</v>
      </c>
      <c r="W183" s="70">
        <f t="shared" si="28"/>
        <v>0.49090298929130283</v>
      </c>
      <c r="X183" s="70">
        <f t="shared" si="29"/>
        <v>0</v>
      </c>
      <c r="Y183" s="71">
        <f t="shared" si="30"/>
        <v>0</v>
      </c>
    </row>
    <row r="184" spans="14:25" x14ac:dyDescent="0.25">
      <c r="N184" s="4">
        <f t="shared" si="22"/>
        <v>1961</v>
      </c>
      <c r="O184" s="4">
        <f t="shared" si="23"/>
        <v>2</v>
      </c>
      <c r="P184" s="64">
        <v>22313</v>
      </c>
      <c r="Q184" s="31">
        <f t="shared" si="24"/>
        <v>196102</v>
      </c>
      <c r="R184" s="64" t="str">
        <f t="shared" si="25"/>
        <v>Dry</v>
      </c>
      <c r="S184" s="65">
        <v>0</v>
      </c>
      <c r="T184" s="65">
        <f t="shared" si="26"/>
        <v>0</v>
      </c>
      <c r="U184" s="69">
        <f t="shared" si="31"/>
        <v>774.74964362703508</v>
      </c>
      <c r="V184" s="70">
        <f t="shared" si="27"/>
        <v>0</v>
      </c>
      <c r="W184" s="70">
        <f t="shared" si="28"/>
        <v>1.6419751662605278</v>
      </c>
      <c r="X184" s="70">
        <f t="shared" si="29"/>
        <v>0</v>
      </c>
      <c r="Y184" s="71">
        <f t="shared" si="30"/>
        <v>0</v>
      </c>
    </row>
    <row r="185" spans="14:25" x14ac:dyDescent="0.25">
      <c r="N185" s="4">
        <f t="shared" si="22"/>
        <v>1961</v>
      </c>
      <c r="O185" s="4">
        <f t="shared" si="23"/>
        <v>3</v>
      </c>
      <c r="P185" s="64">
        <v>22341</v>
      </c>
      <c r="Q185" s="31">
        <f t="shared" si="24"/>
        <v>196103</v>
      </c>
      <c r="R185" s="64" t="str">
        <f t="shared" si="25"/>
        <v>Dry</v>
      </c>
      <c r="S185" s="65">
        <v>14700.000000000004</v>
      </c>
      <c r="T185" s="65">
        <f t="shared" si="26"/>
        <v>0</v>
      </c>
      <c r="U185" s="69">
        <f t="shared" si="31"/>
        <v>773.10766846077456</v>
      </c>
      <c r="V185" s="70">
        <f t="shared" si="27"/>
        <v>773.10766846077456</v>
      </c>
      <c r="W185" s="70">
        <f t="shared" si="28"/>
        <v>0</v>
      </c>
      <c r="X185" s="70">
        <f t="shared" si="29"/>
        <v>55.755868092522739</v>
      </c>
      <c r="Y185" s="71">
        <f t="shared" si="30"/>
        <v>717.35180036825182</v>
      </c>
    </row>
    <row r="186" spans="14:25" x14ac:dyDescent="0.25">
      <c r="N186" s="4">
        <f t="shared" si="22"/>
        <v>1961</v>
      </c>
      <c r="O186" s="4">
        <f t="shared" si="23"/>
        <v>4</v>
      </c>
      <c r="P186" s="64">
        <v>22372</v>
      </c>
      <c r="Q186" s="31">
        <f t="shared" si="24"/>
        <v>196104</v>
      </c>
      <c r="R186" s="64" t="str">
        <f t="shared" si="25"/>
        <v>Dry</v>
      </c>
      <c r="S186" s="65">
        <v>5900.0000000000055</v>
      </c>
      <c r="T186" s="65">
        <f t="shared" si="26"/>
        <v>0</v>
      </c>
      <c r="U186" s="69">
        <f t="shared" si="31"/>
        <v>0</v>
      </c>
      <c r="V186" s="70">
        <f t="shared" si="27"/>
        <v>0</v>
      </c>
      <c r="W186" s="70">
        <f t="shared" si="28"/>
        <v>0</v>
      </c>
      <c r="X186" s="70">
        <f t="shared" si="29"/>
        <v>0</v>
      </c>
      <c r="Y186" s="71">
        <f t="shared" si="30"/>
        <v>0</v>
      </c>
    </row>
    <row r="187" spans="14:25" x14ac:dyDescent="0.25">
      <c r="N187" s="4">
        <f t="shared" si="22"/>
        <v>1961</v>
      </c>
      <c r="O187" s="4">
        <f t="shared" si="23"/>
        <v>5</v>
      </c>
      <c r="P187" s="64">
        <v>22402</v>
      </c>
      <c r="Q187" s="31">
        <f t="shared" si="24"/>
        <v>196105</v>
      </c>
      <c r="R187" s="64" t="str">
        <f t="shared" si="25"/>
        <v>Dry</v>
      </c>
      <c r="S187" s="65">
        <v>0</v>
      </c>
      <c r="T187" s="65">
        <f t="shared" si="26"/>
        <v>0</v>
      </c>
      <c r="U187" s="69">
        <f t="shared" si="31"/>
        <v>0</v>
      </c>
      <c r="V187" s="70">
        <f t="shared" si="27"/>
        <v>0</v>
      </c>
      <c r="W187" s="70">
        <f t="shared" si="28"/>
        <v>0</v>
      </c>
      <c r="X187" s="70">
        <f t="shared" si="29"/>
        <v>0</v>
      </c>
      <c r="Y187" s="71">
        <f t="shared" si="30"/>
        <v>0</v>
      </c>
    </row>
    <row r="188" spans="14:25" x14ac:dyDescent="0.25">
      <c r="N188" s="4">
        <f t="shared" si="22"/>
        <v>1961</v>
      </c>
      <c r="O188" s="4">
        <f t="shared" si="23"/>
        <v>6</v>
      </c>
      <c r="P188" s="64">
        <v>22433</v>
      </c>
      <c r="Q188" s="31">
        <f t="shared" si="24"/>
        <v>196106</v>
      </c>
      <c r="R188" s="64" t="str">
        <f t="shared" si="25"/>
        <v>Dry</v>
      </c>
      <c r="S188" s="65">
        <v>0</v>
      </c>
      <c r="T188" s="65">
        <f t="shared" si="26"/>
        <v>0</v>
      </c>
      <c r="U188" s="69">
        <f t="shared" si="31"/>
        <v>0</v>
      </c>
      <c r="V188" s="70">
        <f t="shared" si="27"/>
        <v>0</v>
      </c>
      <c r="W188" s="70">
        <f t="shared" si="28"/>
        <v>0</v>
      </c>
      <c r="X188" s="70">
        <f t="shared" si="29"/>
        <v>0</v>
      </c>
      <c r="Y188" s="71">
        <f t="shared" si="30"/>
        <v>0</v>
      </c>
    </row>
    <row r="189" spans="14:25" x14ac:dyDescent="0.25">
      <c r="N189" s="4">
        <f t="shared" si="22"/>
        <v>1961</v>
      </c>
      <c r="O189" s="4">
        <f t="shared" si="23"/>
        <v>7</v>
      </c>
      <c r="P189" s="64">
        <v>22463</v>
      </c>
      <c r="Q189" s="31">
        <f t="shared" si="24"/>
        <v>196107</v>
      </c>
      <c r="R189" s="64" t="str">
        <f t="shared" si="25"/>
        <v>Dry</v>
      </c>
      <c r="S189" s="65">
        <v>0</v>
      </c>
      <c r="T189" s="65">
        <f t="shared" si="26"/>
        <v>0</v>
      </c>
      <c r="U189" s="69">
        <f t="shared" si="31"/>
        <v>0</v>
      </c>
      <c r="V189" s="70">
        <f t="shared" si="27"/>
        <v>0</v>
      </c>
      <c r="W189" s="70">
        <f t="shared" si="28"/>
        <v>0</v>
      </c>
      <c r="X189" s="70">
        <f t="shared" si="29"/>
        <v>0</v>
      </c>
      <c r="Y189" s="71">
        <f t="shared" si="30"/>
        <v>0</v>
      </c>
    </row>
    <row r="190" spans="14:25" x14ac:dyDescent="0.25">
      <c r="N190" s="4">
        <f t="shared" si="22"/>
        <v>1961</v>
      </c>
      <c r="O190" s="4">
        <f t="shared" si="23"/>
        <v>8</v>
      </c>
      <c r="P190" s="64">
        <v>22494</v>
      </c>
      <c r="Q190" s="31">
        <f t="shared" si="24"/>
        <v>196108</v>
      </c>
      <c r="R190" s="64" t="str">
        <f t="shared" si="25"/>
        <v>Dry</v>
      </c>
      <c r="S190" s="65">
        <v>16200.000000000004</v>
      </c>
      <c r="T190" s="65">
        <f t="shared" si="26"/>
        <v>0</v>
      </c>
      <c r="U190" s="69">
        <f t="shared" si="31"/>
        <v>0</v>
      </c>
      <c r="V190" s="70">
        <f t="shared" si="27"/>
        <v>0</v>
      </c>
      <c r="W190" s="70">
        <f t="shared" si="28"/>
        <v>0</v>
      </c>
      <c r="X190" s="70">
        <f t="shared" si="29"/>
        <v>0</v>
      </c>
      <c r="Y190" s="71">
        <f t="shared" si="30"/>
        <v>0</v>
      </c>
    </row>
    <row r="191" spans="14:25" x14ac:dyDescent="0.25">
      <c r="N191" s="4">
        <f t="shared" si="22"/>
        <v>1961</v>
      </c>
      <c r="O191" s="4">
        <f t="shared" si="23"/>
        <v>9</v>
      </c>
      <c r="P191" s="64">
        <v>22525</v>
      </c>
      <c r="Q191" s="31">
        <f t="shared" si="24"/>
        <v>196109</v>
      </c>
      <c r="R191" s="64" t="str">
        <f t="shared" si="25"/>
        <v>Dry</v>
      </c>
      <c r="S191" s="65">
        <v>36100</v>
      </c>
      <c r="T191" s="65">
        <f t="shared" si="26"/>
        <v>0</v>
      </c>
      <c r="U191" s="69">
        <f t="shared" si="31"/>
        <v>0</v>
      </c>
      <c r="V191" s="70">
        <f t="shared" si="27"/>
        <v>0</v>
      </c>
      <c r="W191" s="70">
        <f t="shared" si="28"/>
        <v>0</v>
      </c>
      <c r="X191" s="70">
        <f t="shared" si="29"/>
        <v>0</v>
      </c>
      <c r="Y191" s="71">
        <f t="shared" si="30"/>
        <v>0</v>
      </c>
    </row>
    <row r="192" spans="14:25" x14ac:dyDescent="0.25">
      <c r="N192" s="4">
        <f t="shared" si="22"/>
        <v>1961</v>
      </c>
      <c r="O192" s="4">
        <f t="shared" si="23"/>
        <v>10</v>
      </c>
      <c r="P192" s="64">
        <v>22555</v>
      </c>
      <c r="Q192" s="31">
        <f t="shared" si="24"/>
        <v>196110</v>
      </c>
      <c r="R192" s="64" t="str">
        <f t="shared" si="25"/>
        <v>Dry</v>
      </c>
      <c r="S192" s="65">
        <v>19400.000000000007</v>
      </c>
      <c r="T192" s="65">
        <f t="shared" si="26"/>
        <v>778</v>
      </c>
      <c r="U192" s="69">
        <f t="shared" si="31"/>
        <v>778</v>
      </c>
      <c r="V192" s="70">
        <f t="shared" si="27"/>
        <v>0</v>
      </c>
      <c r="W192" s="70">
        <f t="shared" si="28"/>
        <v>1.7481942671619473</v>
      </c>
      <c r="X192" s="70">
        <f t="shared" si="29"/>
        <v>0</v>
      </c>
      <c r="Y192" s="71">
        <f t="shared" si="30"/>
        <v>0</v>
      </c>
    </row>
    <row r="193" spans="14:25" x14ac:dyDescent="0.25">
      <c r="N193" s="4">
        <f t="shared" si="22"/>
        <v>1961</v>
      </c>
      <c r="O193" s="4">
        <f t="shared" si="23"/>
        <v>11</v>
      </c>
      <c r="P193" s="64">
        <v>22586</v>
      </c>
      <c r="Q193" s="31">
        <f t="shared" si="24"/>
        <v>196111</v>
      </c>
      <c r="R193" s="64" t="str">
        <f t="shared" si="25"/>
        <v>Dry</v>
      </c>
      <c r="S193" s="65">
        <v>0</v>
      </c>
      <c r="T193" s="65">
        <f t="shared" si="26"/>
        <v>0</v>
      </c>
      <c r="U193" s="69">
        <f t="shared" si="31"/>
        <v>776.25180573283808</v>
      </c>
      <c r="V193" s="70">
        <f t="shared" si="27"/>
        <v>0</v>
      </c>
      <c r="W193" s="70">
        <f t="shared" si="28"/>
        <v>0.7941179830537991</v>
      </c>
      <c r="X193" s="70">
        <f t="shared" si="29"/>
        <v>0</v>
      </c>
      <c r="Y193" s="71">
        <f t="shared" si="30"/>
        <v>0</v>
      </c>
    </row>
    <row r="194" spans="14:25" x14ac:dyDescent="0.25">
      <c r="N194" s="4">
        <f t="shared" si="22"/>
        <v>1961</v>
      </c>
      <c r="O194" s="4">
        <f t="shared" si="23"/>
        <v>12</v>
      </c>
      <c r="P194" s="64">
        <v>22616</v>
      </c>
      <c r="Q194" s="31">
        <f t="shared" si="24"/>
        <v>196112</v>
      </c>
      <c r="R194" s="64" t="str">
        <f t="shared" si="25"/>
        <v>Dry</v>
      </c>
      <c r="S194" s="65">
        <v>0</v>
      </c>
      <c r="T194" s="65">
        <f t="shared" si="26"/>
        <v>0</v>
      </c>
      <c r="U194" s="69">
        <f t="shared" si="31"/>
        <v>775.45768774978433</v>
      </c>
      <c r="V194" s="70">
        <f t="shared" si="27"/>
        <v>0</v>
      </c>
      <c r="W194" s="70">
        <f t="shared" si="28"/>
        <v>0.21714113345797278</v>
      </c>
      <c r="X194" s="70">
        <f t="shared" si="29"/>
        <v>0</v>
      </c>
      <c r="Y194" s="71">
        <f t="shared" si="30"/>
        <v>0</v>
      </c>
    </row>
    <row r="195" spans="14:25" x14ac:dyDescent="0.25">
      <c r="N195" s="4">
        <f t="shared" si="22"/>
        <v>1962</v>
      </c>
      <c r="O195" s="4">
        <f t="shared" si="23"/>
        <v>1</v>
      </c>
      <c r="P195" s="64">
        <v>22647</v>
      </c>
      <c r="Q195" s="31">
        <f t="shared" si="24"/>
        <v>196201</v>
      </c>
      <c r="R195" s="64" t="str">
        <f t="shared" si="25"/>
        <v>Normal</v>
      </c>
      <c r="S195" s="65">
        <v>0</v>
      </c>
      <c r="T195" s="65">
        <f t="shared" si="26"/>
        <v>0</v>
      </c>
      <c r="U195" s="69">
        <f t="shared" si="31"/>
        <v>775.24054661632636</v>
      </c>
      <c r="V195" s="70">
        <f t="shared" si="27"/>
        <v>0</v>
      </c>
      <c r="W195" s="70">
        <f t="shared" si="28"/>
        <v>0.49090298929130283</v>
      </c>
      <c r="X195" s="70">
        <f t="shared" si="29"/>
        <v>0</v>
      </c>
      <c r="Y195" s="71">
        <f t="shared" si="30"/>
        <v>0</v>
      </c>
    </row>
    <row r="196" spans="14:25" x14ac:dyDescent="0.25">
      <c r="N196" s="4">
        <f t="shared" si="22"/>
        <v>1962</v>
      </c>
      <c r="O196" s="4">
        <f t="shared" si="23"/>
        <v>2</v>
      </c>
      <c r="P196" s="64">
        <v>22678</v>
      </c>
      <c r="Q196" s="31">
        <f t="shared" si="24"/>
        <v>196202</v>
      </c>
      <c r="R196" s="64" t="str">
        <f t="shared" si="25"/>
        <v>Normal</v>
      </c>
      <c r="S196" s="65">
        <v>0</v>
      </c>
      <c r="T196" s="65">
        <f t="shared" si="26"/>
        <v>0</v>
      </c>
      <c r="U196" s="69">
        <f t="shared" si="31"/>
        <v>774.74964362703508</v>
      </c>
      <c r="V196" s="70">
        <f t="shared" si="27"/>
        <v>0</v>
      </c>
      <c r="W196" s="70">
        <f t="shared" si="28"/>
        <v>1.6419751662605278</v>
      </c>
      <c r="X196" s="70">
        <f t="shared" si="29"/>
        <v>0</v>
      </c>
      <c r="Y196" s="71">
        <f t="shared" si="30"/>
        <v>0</v>
      </c>
    </row>
    <row r="197" spans="14:25" x14ac:dyDescent="0.25">
      <c r="N197" s="4">
        <f t="shared" si="22"/>
        <v>1962</v>
      </c>
      <c r="O197" s="4">
        <f t="shared" si="23"/>
        <v>3</v>
      </c>
      <c r="P197" s="64">
        <v>22706</v>
      </c>
      <c r="Q197" s="31">
        <f t="shared" si="24"/>
        <v>196203</v>
      </c>
      <c r="R197" s="64" t="str">
        <f t="shared" si="25"/>
        <v>Normal</v>
      </c>
      <c r="S197" s="65">
        <v>0</v>
      </c>
      <c r="T197" s="65">
        <f t="shared" si="26"/>
        <v>0</v>
      </c>
      <c r="U197" s="69">
        <f t="shared" si="31"/>
        <v>773.10766846077456</v>
      </c>
      <c r="V197" s="70">
        <f t="shared" si="27"/>
        <v>0</v>
      </c>
      <c r="W197" s="70">
        <f t="shared" si="28"/>
        <v>1.7602666592138947</v>
      </c>
      <c r="X197" s="70">
        <f t="shared" si="29"/>
        <v>0</v>
      </c>
      <c r="Y197" s="71">
        <f t="shared" si="30"/>
        <v>0</v>
      </c>
    </row>
    <row r="198" spans="14:25" x14ac:dyDescent="0.25">
      <c r="N198" s="4">
        <f t="shared" si="22"/>
        <v>1962</v>
      </c>
      <c r="O198" s="4">
        <f t="shared" si="23"/>
        <v>4</v>
      </c>
      <c r="P198" s="64">
        <v>22737</v>
      </c>
      <c r="Q198" s="31">
        <f t="shared" si="24"/>
        <v>196204</v>
      </c>
      <c r="R198" s="64" t="str">
        <f t="shared" si="25"/>
        <v>Normal</v>
      </c>
      <c r="S198" s="65">
        <v>43500.000000000015</v>
      </c>
      <c r="T198" s="65">
        <f t="shared" si="26"/>
        <v>0</v>
      </c>
      <c r="U198" s="69">
        <f t="shared" si="31"/>
        <v>771.34740180156064</v>
      </c>
      <c r="V198" s="70">
        <f t="shared" si="27"/>
        <v>771.34740180156064</v>
      </c>
      <c r="W198" s="70">
        <f t="shared" si="28"/>
        <v>0</v>
      </c>
      <c r="X198" s="70">
        <f t="shared" si="29"/>
        <v>57.000749504151372</v>
      </c>
      <c r="Y198" s="71">
        <f t="shared" si="30"/>
        <v>714.34665229740926</v>
      </c>
    </row>
    <row r="199" spans="14:25" x14ac:dyDescent="0.25">
      <c r="N199" s="4">
        <f t="shared" si="22"/>
        <v>1962</v>
      </c>
      <c r="O199" s="4">
        <f t="shared" si="23"/>
        <v>5</v>
      </c>
      <c r="P199" s="64">
        <v>22767</v>
      </c>
      <c r="Q199" s="31">
        <f t="shared" si="24"/>
        <v>196205</v>
      </c>
      <c r="R199" s="64" t="str">
        <f t="shared" si="25"/>
        <v>Normal</v>
      </c>
      <c r="S199" s="65">
        <v>82200</v>
      </c>
      <c r="T199" s="65">
        <f t="shared" si="26"/>
        <v>0</v>
      </c>
      <c r="U199" s="69">
        <f t="shared" si="31"/>
        <v>0</v>
      </c>
      <c r="V199" s="70">
        <f t="shared" si="27"/>
        <v>0</v>
      </c>
      <c r="W199" s="70">
        <f t="shared" si="28"/>
        <v>0</v>
      </c>
      <c r="X199" s="70">
        <f t="shared" si="29"/>
        <v>0</v>
      </c>
      <c r="Y199" s="71">
        <f t="shared" si="30"/>
        <v>0</v>
      </c>
    </row>
    <row r="200" spans="14:25" x14ac:dyDescent="0.25">
      <c r="N200" s="4">
        <f t="shared" si="22"/>
        <v>1962</v>
      </c>
      <c r="O200" s="4">
        <f t="shared" si="23"/>
        <v>6</v>
      </c>
      <c r="P200" s="64">
        <v>22798</v>
      </c>
      <c r="Q200" s="31">
        <f t="shared" si="24"/>
        <v>196206</v>
      </c>
      <c r="R200" s="64" t="str">
        <f t="shared" si="25"/>
        <v>Normal</v>
      </c>
      <c r="S200" s="65">
        <v>0</v>
      </c>
      <c r="T200" s="65">
        <f t="shared" si="26"/>
        <v>0</v>
      </c>
      <c r="U200" s="69">
        <f t="shared" si="31"/>
        <v>0</v>
      </c>
      <c r="V200" s="70">
        <f t="shared" si="27"/>
        <v>0</v>
      </c>
      <c r="W200" s="70">
        <f t="shared" si="28"/>
        <v>0</v>
      </c>
      <c r="X200" s="70">
        <f t="shared" si="29"/>
        <v>0</v>
      </c>
      <c r="Y200" s="71">
        <f t="shared" si="30"/>
        <v>0</v>
      </c>
    </row>
    <row r="201" spans="14:25" x14ac:dyDescent="0.25">
      <c r="N201" s="4">
        <f t="shared" si="22"/>
        <v>1962</v>
      </c>
      <c r="O201" s="4">
        <f t="shared" si="23"/>
        <v>7</v>
      </c>
      <c r="P201" s="64">
        <v>22828</v>
      </c>
      <c r="Q201" s="31">
        <f t="shared" si="24"/>
        <v>196207</v>
      </c>
      <c r="R201" s="64" t="str">
        <f t="shared" si="25"/>
        <v>Normal</v>
      </c>
      <c r="S201" s="65">
        <v>0</v>
      </c>
      <c r="T201" s="65">
        <f t="shared" si="26"/>
        <v>0</v>
      </c>
      <c r="U201" s="69">
        <f t="shared" si="31"/>
        <v>0</v>
      </c>
      <c r="V201" s="70">
        <f t="shared" si="27"/>
        <v>0</v>
      </c>
      <c r="W201" s="70">
        <f t="shared" si="28"/>
        <v>0</v>
      </c>
      <c r="X201" s="70">
        <f t="shared" si="29"/>
        <v>0</v>
      </c>
      <c r="Y201" s="71">
        <f t="shared" si="30"/>
        <v>0</v>
      </c>
    </row>
    <row r="202" spans="14:25" x14ac:dyDescent="0.25">
      <c r="N202" s="4">
        <f t="shared" si="22"/>
        <v>1962</v>
      </c>
      <c r="O202" s="4">
        <f t="shared" si="23"/>
        <v>8</v>
      </c>
      <c r="P202" s="64">
        <v>22859</v>
      </c>
      <c r="Q202" s="31">
        <f t="shared" si="24"/>
        <v>196208</v>
      </c>
      <c r="R202" s="64" t="str">
        <f t="shared" si="25"/>
        <v>Normal</v>
      </c>
      <c r="S202" s="65">
        <v>12099.999999999995</v>
      </c>
      <c r="T202" s="65">
        <f t="shared" si="26"/>
        <v>0</v>
      </c>
      <c r="U202" s="69">
        <f t="shared" si="31"/>
        <v>0</v>
      </c>
      <c r="V202" s="70">
        <f t="shared" si="27"/>
        <v>0</v>
      </c>
      <c r="W202" s="70">
        <f t="shared" si="28"/>
        <v>0</v>
      </c>
      <c r="X202" s="70">
        <f t="shared" si="29"/>
        <v>0</v>
      </c>
      <c r="Y202" s="71">
        <f t="shared" si="30"/>
        <v>0</v>
      </c>
    </row>
    <row r="203" spans="14:25" x14ac:dyDescent="0.25">
      <c r="N203" s="4">
        <f t="shared" si="22"/>
        <v>1962</v>
      </c>
      <c r="O203" s="4">
        <f t="shared" si="23"/>
        <v>9</v>
      </c>
      <c r="P203" s="64">
        <v>22890</v>
      </c>
      <c r="Q203" s="31">
        <f t="shared" si="24"/>
        <v>196209</v>
      </c>
      <c r="R203" s="64" t="str">
        <f t="shared" si="25"/>
        <v>Normal</v>
      </c>
      <c r="S203" s="65">
        <v>35600</v>
      </c>
      <c r="T203" s="65">
        <f t="shared" si="26"/>
        <v>0</v>
      </c>
      <c r="U203" s="69">
        <f t="shared" si="31"/>
        <v>0</v>
      </c>
      <c r="V203" s="70">
        <f t="shared" si="27"/>
        <v>0</v>
      </c>
      <c r="W203" s="70">
        <f t="shared" si="28"/>
        <v>0</v>
      </c>
      <c r="X203" s="70">
        <f t="shared" si="29"/>
        <v>0</v>
      </c>
      <c r="Y203" s="71">
        <f t="shared" si="30"/>
        <v>0</v>
      </c>
    </row>
    <row r="204" spans="14:25" x14ac:dyDescent="0.25">
      <c r="N204" s="4">
        <f t="shared" si="22"/>
        <v>1962</v>
      </c>
      <c r="O204" s="4">
        <f t="shared" si="23"/>
        <v>10</v>
      </c>
      <c r="P204" s="64">
        <v>22920</v>
      </c>
      <c r="Q204" s="31">
        <f t="shared" si="24"/>
        <v>196210</v>
      </c>
      <c r="R204" s="64" t="str">
        <f t="shared" si="25"/>
        <v>Normal</v>
      </c>
      <c r="S204" s="65">
        <v>35800</v>
      </c>
      <c r="T204" s="65">
        <f t="shared" si="26"/>
        <v>778</v>
      </c>
      <c r="U204" s="69">
        <f t="shared" si="31"/>
        <v>778</v>
      </c>
      <c r="V204" s="70">
        <f t="shared" si="27"/>
        <v>0</v>
      </c>
      <c r="W204" s="70">
        <f t="shared" si="28"/>
        <v>1.7481942671619473</v>
      </c>
      <c r="X204" s="70">
        <f t="shared" si="29"/>
        <v>0</v>
      </c>
      <c r="Y204" s="71">
        <f t="shared" si="30"/>
        <v>0</v>
      </c>
    </row>
    <row r="205" spans="14:25" x14ac:dyDescent="0.25">
      <c r="N205" s="4">
        <f t="shared" si="22"/>
        <v>1962</v>
      </c>
      <c r="O205" s="4">
        <f t="shared" si="23"/>
        <v>11</v>
      </c>
      <c r="P205" s="64">
        <v>22951</v>
      </c>
      <c r="Q205" s="31">
        <f t="shared" si="24"/>
        <v>196211</v>
      </c>
      <c r="R205" s="64" t="str">
        <f t="shared" si="25"/>
        <v>Normal</v>
      </c>
      <c r="S205" s="65">
        <v>5799.9999999999973</v>
      </c>
      <c r="T205" s="65">
        <f t="shared" si="26"/>
        <v>0</v>
      </c>
      <c r="U205" s="69">
        <f t="shared" si="31"/>
        <v>776.25180573283808</v>
      </c>
      <c r="V205" s="70">
        <f t="shared" si="27"/>
        <v>0</v>
      </c>
      <c r="W205" s="70">
        <f t="shared" si="28"/>
        <v>0.7941179830537991</v>
      </c>
      <c r="X205" s="70">
        <f t="shared" si="29"/>
        <v>0</v>
      </c>
      <c r="Y205" s="71">
        <f t="shared" si="30"/>
        <v>0</v>
      </c>
    </row>
    <row r="206" spans="14:25" x14ac:dyDescent="0.25">
      <c r="N206" s="4">
        <f t="shared" si="22"/>
        <v>1962</v>
      </c>
      <c r="O206" s="4">
        <f t="shared" si="23"/>
        <v>12</v>
      </c>
      <c r="P206" s="64">
        <v>22981</v>
      </c>
      <c r="Q206" s="31">
        <f t="shared" si="24"/>
        <v>196212</v>
      </c>
      <c r="R206" s="64" t="str">
        <f t="shared" si="25"/>
        <v>Normal</v>
      </c>
      <c r="S206" s="65">
        <v>0</v>
      </c>
      <c r="T206" s="65">
        <f t="shared" si="26"/>
        <v>0</v>
      </c>
      <c r="U206" s="69">
        <f t="shared" si="31"/>
        <v>775.45768774978433</v>
      </c>
      <c r="V206" s="70">
        <f t="shared" si="27"/>
        <v>0</v>
      </c>
      <c r="W206" s="70">
        <f t="shared" si="28"/>
        <v>0.21714113345797278</v>
      </c>
      <c r="X206" s="70">
        <f t="shared" si="29"/>
        <v>0</v>
      </c>
      <c r="Y206" s="71">
        <f t="shared" si="30"/>
        <v>0</v>
      </c>
    </row>
    <row r="207" spans="14:25" x14ac:dyDescent="0.25">
      <c r="N207" s="4">
        <f t="shared" ref="N207:N270" si="32">YEAR(P207)</f>
        <v>1963</v>
      </c>
      <c r="O207" s="4">
        <f t="shared" ref="O207:O270" si="33">MONTH(P207)</f>
        <v>1</v>
      </c>
      <c r="P207" s="64">
        <v>23012</v>
      </c>
      <c r="Q207" s="31">
        <f t="shared" ref="Q207:Q270" si="34">YEAR(P207)*100+MONTH(P207)</f>
        <v>196301</v>
      </c>
      <c r="R207" s="64" t="str">
        <f t="shared" ref="R207:R270" si="35">INDEX($B$15:$B$62,MATCH(N207,$A$15:$A$63,0))</f>
        <v>Dry</v>
      </c>
      <c r="S207" s="65">
        <v>0</v>
      </c>
      <c r="T207" s="65">
        <f t="shared" ref="T207:T270" si="36">IF(O207=10,VLOOKUP(YEAR(P207),$A$15:$E$62,5,FALSE),0)</f>
        <v>0</v>
      </c>
      <c r="U207" s="69">
        <f t="shared" si="31"/>
        <v>775.24054661632636</v>
      </c>
      <c r="V207" s="70">
        <f t="shared" ref="V207:V270" si="37">IF(OR(O207&lt;3,O207&gt;8),0,IF(S207&gt;0,MIN(U207,S207),0))</f>
        <v>0</v>
      </c>
      <c r="W207" s="70">
        <f t="shared" ref="W207:W270" si="38">(U207-V207)*VLOOKUP(O207,$G$16:$I$27,3,FALSE)</f>
        <v>0.49090298929130283</v>
      </c>
      <c r="X207" s="70">
        <f t="shared" ref="X207:X270" si="39">V207*(1-INDEX($J$16:$L$27,MATCH(O207,$G$16:$G$27,0),MATCH(R207,$J$15:$L$15,0)))</f>
        <v>0</v>
      </c>
      <c r="Y207" s="71">
        <f t="shared" ref="Y207:Y270" si="40">V207-X207</f>
        <v>0</v>
      </c>
    </row>
    <row r="208" spans="14:25" x14ac:dyDescent="0.25">
      <c r="N208" s="4">
        <f t="shared" si="32"/>
        <v>1963</v>
      </c>
      <c r="O208" s="4">
        <f t="shared" si="33"/>
        <v>2</v>
      </c>
      <c r="P208" s="64">
        <v>23043</v>
      </c>
      <c r="Q208" s="31">
        <f t="shared" si="34"/>
        <v>196302</v>
      </c>
      <c r="R208" s="64" t="str">
        <f t="shared" si="35"/>
        <v>Dry</v>
      </c>
      <c r="S208" s="65">
        <v>0</v>
      </c>
      <c r="T208" s="65">
        <f t="shared" si="36"/>
        <v>0</v>
      </c>
      <c r="U208" s="69">
        <f t="shared" ref="U208:U271" si="41">U207-V207-W207+T208</f>
        <v>774.74964362703508</v>
      </c>
      <c r="V208" s="70">
        <f t="shared" si="37"/>
        <v>0</v>
      </c>
      <c r="W208" s="70">
        <f t="shared" si="38"/>
        <v>1.6419751662605278</v>
      </c>
      <c r="X208" s="70">
        <f t="shared" si="39"/>
        <v>0</v>
      </c>
      <c r="Y208" s="71">
        <f t="shared" si="40"/>
        <v>0</v>
      </c>
    </row>
    <row r="209" spans="14:25" x14ac:dyDescent="0.25">
      <c r="N209" s="4">
        <f t="shared" si="32"/>
        <v>1963</v>
      </c>
      <c r="O209" s="4">
        <f t="shared" si="33"/>
        <v>3</v>
      </c>
      <c r="P209" s="64">
        <v>23071</v>
      </c>
      <c r="Q209" s="31">
        <f t="shared" si="34"/>
        <v>196303</v>
      </c>
      <c r="R209" s="64" t="str">
        <f t="shared" si="35"/>
        <v>Dry</v>
      </c>
      <c r="S209" s="65">
        <v>0</v>
      </c>
      <c r="T209" s="65">
        <f t="shared" si="36"/>
        <v>0</v>
      </c>
      <c r="U209" s="69">
        <f t="shared" si="41"/>
        <v>773.10766846077456</v>
      </c>
      <c r="V209" s="70">
        <f t="shared" si="37"/>
        <v>0</v>
      </c>
      <c r="W209" s="70">
        <f t="shared" si="38"/>
        <v>1.7602666592138947</v>
      </c>
      <c r="X209" s="70">
        <f t="shared" si="39"/>
        <v>0</v>
      </c>
      <c r="Y209" s="71">
        <f t="shared" si="40"/>
        <v>0</v>
      </c>
    </row>
    <row r="210" spans="14:25" x14ac:dyDescent="0.25">
      <c r="N210" s="4">
        <f t="shared" si="32"/>
        <v>1963</v>
      </c>
      <c r="O210" s="4">
        <f t="shared" si="33"/>
        <v>4</v>
      </c>
      <c r="P210" s="64">
        <v>23102</v>
      </c>
      <c r="Q210" s="31">
        <f t="shared" si="34"/>
        <v>196304</v>
      </c>
      <c r="R210" s="64" t="str">
        <f t="shared" si="35"/>
        <v>Dry</v>
      </c>
      <c r="S210" s="65">
        <v>0</v>
      </c>
      <c r="T210" s="65">
        <f t="shared" si="36"/>
        <v>0</v>
      </c>
      <c r="U210" s="69">
        <f t="shared" si="41"/>
        <v>771.34740180156064</v>
      </c>
      <c r="V210" s="70">
        <f t="shared" si="37"/>
        <v>0</v>
      </c>
      <c r="W210" s="70">
        <f t="shared" si="38"/>
        <v>2.7589391633372844</v>
      </c>
      <c r="X210" s="70">
        <f t="shared" si="39"/>
        <v>0</v>
      </c>
      <c r="Y210" s="71">
        <f t="shared" si="40"/>
        <v>0</v>
      </c>
    </row>
    <row r="211" spans="14:25" x14ac:dyDescent="0.25">
      <c r="N211" s="4">
        <f t="shared" si="32"/>
        <v>1963</v>
      </c>
      <c r="O211" s="4">
        <f t="shared" si="33"/>
        <v>5</v>
      </c>
      <c r="P211" s="64">
        <v>23132</v>
      </c>
      <c r="Q211" s="31">
        <f t="shared" si="34"/>
        <v>196305</v>
      </c>
      <c r="R211" s="64" t="str">
        <f t="shared" si="35"/>
        <v>Dry</v>
      </c>
      <c r="S211" s="65">
        <v>0</v>
      </c>
      <c r="T211" s="65">
        <f t="shared" si="36"/>
        <v>0</v>
      </c>
      <c r="U211" s="69">
        <f t="shared" si="41"/>
        <v>768.5884626382234</v>
      </c>
      <c r="V211" s="70">
        <f t="shared" si="37"/>
        <v>0</v>
      </c>
      <c r="W211" s="70">
        <f t="shared" si="38"/>
        <v>3.0800582125190923</v>
      </c>
      <c r="X211" s="70">
        <f t="shared" si="39"/>
        <v>0</v>
      </c>
      <c r="Y211" s="71">
        <f t="shared" si="40"/>
        <v>0</v>
      </c>
    </row>
    <row r="212" spans="14:25" x14ac:dyDescent="0.25">
      <c r="N212" s="4">
        <f t="shared" si="32"/>
        <v>1963</v>
      </c>
      <c r="O212" s="4">
        <f t="shared" si="33"/>
        <v>6</v>
      </c>
      <c r="P212" s="64">
        <v>23163</v>
      </c>
      <c r="Q212" s="31">
        <f t="shared" si="34"/>
        <v>196306</v>
      </c>
      <c r="R212" s="64" t="str">
        <f t="shared" si="35"/>
        <v>Dry</v>
      </c>
      <c r="S212" s="65">
        <v>0</v>
      </c>
      <c r="T212" s="65">
        <f t="shared" si="36"/>
        <v>0</v>
      </c>
      <c r="U212" s="69">
        <f t="shared" si="41"/>
        <v>765.50840442570427</v>
      </c>
      <c r="V212" s="70">
        <f t="shared" si="37"/>
        <v>0</v>
      </c>
      <c r="W212" s="70">
        <f t="shared" si="38"/>
        <v>3.359769170529896</v>
      </c>
      <c r="X212" s="70">
        <f t="shared" si="39"/>
        <v>0</v>
      </c>
      <c r="Y212" s="71">
        <f t="shared" si="40"/>
        <v>0</v>
      </c>
    </row>
    <row r="213" spans="14:25" x14ac:dyDescent="0.25">
      <c r="N213" s="4">
        <f t="shared" si="32"/>
        <v>1963</v>
      </c>
      <c r="O213" s="4">
        <f t="shared" si="33"/>
        <v>7</v>
      </c>
      <c r="P213" s="64">
        <v>23193</v>
      </c>
      <c r="Q213" s="31">
        <f t="shared" si="34"/>
        <v>196307</v>
      </c>
      <c r="R213" s="64" t="str">
        <f t="shared" si="35"/>
        <v>Dry</v>
      </c>
      <c r="S213" s="65">
        <v>38000</v>
      </c>
      <c r="T213" s="65">
        <f t="shared" si="36"/>
        <v>0</v>
      </c>
      <c r="U213" s="69">
        <f t="shared" si="41"/>
        <v>762.14863525517433</v>
      </c>
      <c r="V213" s="70">
        <f t="shared" si="37"/>
        <v>762.14863525517433</v>
      </c>
      <c r="W213" s="70">
        <f t="shared" si="38"/>
        <v>0</v>
      </c>
      <c r="X213" s="70">
        <f t="shared" si="39"/>
        <v>471.56603573020436</v>
      </c>
      <c r="Y213" s="71">
        <f t="shared" si="40"/>
        <v>290.58259952496996</v>
      </c>
    </row>
    <row r="214" spans="14:25" x14ac:dyDescent="0.25">
      <c r="N214" s="4">
        <f t="shared" si="32"/>
        <v>1963</v>
      </c>
      <c r="O214" s="4">
        <f t="shared" si="33"/>
        <v>8</v>
      </c>
      <c r="P214" s="64">
        <v>23224</v>
      </c>
      <c r="Q214" s="31">
        <f t="shared" si="34"/>
        <v>196308</v>
      </c>
      <c r="R214" s="64" t="str">
        <f t="shared" si="35"/>
        <v>Dry</v>
      </c>
      <c r="S214" s="65">
        <v>33900.000000000007</v>
      </c>
      <c r="T214" s="65">
        <f t="shared" si="36"/>
        <v>0</v>
      </c>
      <c r="U214" s="69">
        <f t="shared" si="41"/>
        <v>0</v>
      </c>
      <c r="V214" s="70">
        <f t="shared" si="37"/>
        <v>0</v>
      </c>
      <c r="W214" s="70">
        <f t="shared" si="38"/>
        <v>0</v>
      </c>
      <c r="X214" s="70">
        <f t="shared" si="39"/>
        <v>0</v>
      </c>
      <c r="Y214" s="71">
        <f t="shared" si="40"/>
        <v>0</v>
      </c>
    </row>
    <row r="215" spans="14:25" x14ac:dyDescent="0.25">
      <c r="N215" s="4">
        <f t="shared" si="32"/>
        <v>1963</v>
      </c>
      <c r="O215" s="4">
        <f t="shared" si="33"/>
        <v>9</v>
      </c>
      <c r="P215" s="64">
        <v>23255</v>
      </c>
      <c r="Q215" s="31">
        <f t="shared" si="34"/>
        <v>196309</v>
      </c>
      <c r="R215" s="64" t="str">
        <f t="shared" si="35"/>
        <v>Dry</v>
      </c>
      <c r="S215" s="65">
        <v>13700.000000000004</v>
      </c>
      <c r="T215" s="65">
        <f t="shared" si="36"/>
        <v>0</v>
      </c>
      <c r="U215" s="69">
        <f t="shared" si="41"/>
        <v>0</v>
      </c>
      <c r="V215" s="70">
        <f t="shared" si="37"/>
        <v>0</v>
      </c>
      <c r="W215" s="70">
        <f t="shared" si="38"/>
        <v>0</v>
      </c>
      <c r="X215" s="70">
        <f t="shared" si="39"/>
        <v>0</v>
      </c>
      <c r="Y215" s="71">
        <f t="shared" si="40"/>
        <v>0</v>
      </c>
    </row>
    <row r="216" spans="14:25" x14ac:dyDescent="0.25">
      <c r="N216" s="4">
        <f t="shared" si="32"/>
        <v>1963</v>
      </c>
      <c r="O216" s="4">
        <f t="shared" si="33"/>
        <v>10</v>
      </c>
      <c r="P216" s="64">
        <v>23285</v>
      </c>
      <c r="Q216" s="31">
        <f t="shared" si="34"/>
        <v>196310</v>
      </c>
      <c r="R216" s="64" t="str">
        <f t="shared" si="35"/>
        <v>Dry</v>
      </c>
      <c r="S216" s="65">
        <v>15000</v>
      </c>
      <c r="T216" s="65">
        <f t="shared" si="36"/>
        <v>778</v>
      </c>
      <c r="U216" s="69">
        <f t="shared" si="41"/>
        <v>778</v>
      </c>
      <c r="V216" s="70">
        <f t="shared" si="37"/>
        <v>0</v>
      </c>
      <c r="W216" s="70">
        <f t="shared" si="38"/>
        <v>1.7481942671619473</v>
      </c>
      <c r="X216" s="70">
        <f t="shared" si="39"/>
        <v>0</v>
      </c>
      <c r="Y216" s="71">
        <f t="shared" si="40"/>
        <v>0</v>
      </c>
    </row>
    <row r="217" spans="14:25" x14ac:dyDescent="0.25">
      <c r="N217" s="4">
        <f t="shared" si="32"/>
        <v>1963</v>
      </c>
      <c r="O217" s="4">
        <f t="shared" si="33"/>
        <v>11</v>
      </c>
      <c r="P217" s="64">
        <v>23316</v>
      </c>
      <c r="Q217" s="31">
        <f t="shared" si="34"/>
        <v>196311</v>
      </c>
      <c r="R217" s="64" t="str">
        <f t="shared" si="35"/>
        <v>Dry</v>
      </c>
      <c r="S217" s="65">
        <v>0</v>
      </c>
      <c r="T217" s="65">
        <f t="shared" si="36"/>
        <v>0</v>
      </c>
      <c r="U217" s="69">
        <f t="shared" si="41"/>
        <v>776.25180573283808</v>
      </c>
      <c r="V217" s="70">
        <f t="shared" si="37"/>
        <v>0</v>
      </c>
      <c r="W217" s="70">
        <f t="shared" si="38"/>
        <v>0.7941179830537991</v>
      </c>
      <c r="X217" s="70">
        <f t="shared" si="39"/>
        <v>0</v>
      </c>
      <c r="Y217" s="71">
        <f t="shared" si="40"/>
        <v>0</v>
      </c>
    </row>
    <row r="218" spans="14:25" x14ac:dyDescent="0.25">
      <c r="N218" s="4">
        <f t="shared" si="32"/>
        <v>1963</v>
      </c>
      <c r="O218" s="4">
        <f t="shared" si="33"/>
        <v>12</v>
      </c>
      <c r="P218" s="64">
        <v>23346</v>
      </c>
      <c r="Q218" s="31">
        <f t="shared" si="34"/>
        <v>196312</v>
      </c>
      <c r="R218" s="64" t="str">
        <f t="shared" si="35"/>
        <v>Dry</v>
      </c>
      <c r="S218" s="65">
        <v>0</v>
      </c>
      <c r="T218" s="65">
        <f t="shared" si="36"/>
        <v>0</v>
      </c>
      <c r="U218" s="69">
        <f t="shared" si="41"/>
        <v>775.45768774978433</v>
      </c>
      <c r="V218" s="70">
        <f t="shared" si="37"/>
        <v>0</v>
      </c>
      <c r="W218" s="70">
        <f t="shared" si="38"/>
        <v>0.21714113345797278</v>
      </c>
      <c r="X218" s="70">
        <f t="shared" si="39"/>
        <v>0</v>
      </c>
      <c r="Y218" s="71">
        <f t="shared" si="40"/>
        <v>0</v>
      </c>
    </row>
    <row r="219" spans="14:25" x14ac:dyDescent="0.25">
      <c r="N219" s="4">
        <f t="shared" si="32"/>
        <v>1964</v>
      </c>
      <c r="O219" s="4">
        <f t="shared" si="33"/>
        <v>1</v>
      </c>
      <c r="P219" s="64">
        <v>23377</v>
      </c>
      <c r="Q219" s="31">
        <f t="shared" si="34"/>
        <v>196401</v>
      </c>
      <c r="R219" s="64" t="str">
        <f t="shared" si="35"/>
        <v>Dry</v>
      </c>
      <c r="S219" s="65">
        <v>0</v>
      </c>
      <c r="T219" s="65">
        <f t="shared" si="36"/>
        <v>0</v>
      </c>
      <c r="U219" s="69">
        <f t="shared" si="41"/>
        <v>775.24054661632636</v>
      </c>
      <c r="V219" s="70">
        <f t="shared" si="37"/>
        <v>0</v>
      </c>
      <c r="W219" s="70">
        <f t="shared" si="38"/>
        <v>0.49090298929130283</v>
      </c>
      <c r="X219" s="70">
        <f t="shared" si="39"/>
        <v>0</v>
      </c>
      <c r="Y219" s="71">
        <f t="shared" si="40"/>
        <v>0</v>
      </c>
    </row>
    <row r="220" spans="14:25" x14ac:dyDescent="0.25">
      <c r="N220" s="4">
        <f t="shared" si="32"/>
        <v>1964</v>
      </c>
      <c r="O220" s="4">
        <f t="shared" si="33"/>
        <v>2</v>
      </c>
      <c r="P220" s="64">
        <v>23408</v>
      </c>
      <c r="Q220" s="31">
        <f t="shared" si="34"/>
        <v>196402</v>
      </c>
      <c r="R220" s="64" t="str">
        <f t="shared" si="35"/>
        <v>Dry</v>
      </c>
      <c r="S220" s="65">
        <v>18600.000000000007</v>
      </c>
      <c r="T220" s="65">
        <f t="shared" si="36"/>
        <v>0</v>
      </c>
      <c r="U220" s="69">
        <f t="shared" si="41"/>
        <v>774.74964362703508</v>
      </c>
      <c r="V220" s="70">
        <f t="shared" si="37"/>
        <v>0</v>
      </c>
      <c r="W220" s="70">
        <f t="shared" si="38"/>
        <v>1.6419751662605278</v>
      </c>
      <c r="X220" s="70">
        <f t="shared" si="39"/>
        <v>0</v>
      </c>
      <c r="Y220" s="71">
        <f t="shared" si="40"/>
        <v>0</v>
      </c>
    </row>
    <row r="221" spans="14:25" x14ac:dyDescent="0.25">
      <c r="N221" s="4">
        <f t="shared" si="32"/>
        <v>1964</v>
      </c>
      <c r="O221" s="4">
        <f t="shared" si="33"/>
        <v>3</v>
      </c>
      <c r="P221" s="64">
        <v>23437</v>
      </c>
      <c r="Q221" s="31">
        <f t="shared" si="34"/>
        <v>196403</v>
      </c>
      <c r="R221" s="64" t="str">
        <f t="shared" si="35"/>
        <v>Dry</v>
      </c>
      <c r="S221" s="65">
        <v>15300.000000000011</v>
      </c>
      <c r="T221" s="65">
        <f t="shared" si="36"/>
        <v>0</v>
      </c>
      <c r="U221" s="69">
        <f t="shared" si="41"/>
        <v>773.10766846077456</v>
      </c>
      <c r="V221" s="70">
        <f t="shared" si="37"/>
        <v>773.10766846077456</v>
      </c>
      <c r="W221" s="70">
        <f t="shared" si="38"/>
        <v>0</v>
      </c>
      <c r="X221" s="70">
        <f t="shared" si="39"/>
        <v>55.755868092522739</v>
      </c>
      <c r="Y221" s="71">
        <f t="shared" si="40"/>
        <v>717.35180036825182</v>
      </c>
    </row>
    <row r="222" spans="14:25" x14ac:dyDescent="0.25">
      <c r="N222" s="4">
        <f t="shared" si="32"/>
        <v>1964</v>
      </c>
      <c r="O222" s="4">
        <f t="shared" si="33"/>
        <v>4</v>
      </c>
      <c r="P222" s="64">
        <v>23468</v>
      </c>
      <c r="Q222" s="31">
        <f t="shared" si="34"/>
        <v>196404</v>
      </c>
      <c r="R222" s="64" t="str">
        <f t="shared" si="35"/>
        <v>Dry</v>
      </c>
      <c r="S222" s="65">
        <v>0</v>
      </c>
      <c r="T222" s="65">
        <f t="shared" si="36"/>
        <v>0</v>
      </c>
      <c r="U222" s="69">
        <f t="shared" si="41"/>
        <v>0</v>
      </c>
      <c r="V222" s="70">
        <f t="shared" si="37"/>
        <v>0</v>
      </c>
      <c r="W222" s="70">
        <f t="shared" si="38"/>
        <v>0</v>
      </c>
      <c r="X222" s="70">
        <f t="shared" si="39"/>
        <v>0</v>
      </c>
      <c r="Y222" s="71">
        <f t="shared" si="40"/>
        <v>0</v>
      </c>
    </row>
    <row r="223" spans="14:25" x14ac:dyDescent="0.25">
      <c r="N223" s="4">
        <f t="shared" si="32"/>
        <v>1964</v>
      </c>
      <c r="O223" s="4">
        <f t="shared" si="33"/>
        <v>5</v>
      </c>
      <c r="P223" s="64">
        <v>23498</v>
      </c>
      <c r="Q223" s="31">
        <f t="shared" si="34"/>
        <v>196405</v>
      </c>
      <c r="R223" s="64" t="str">
        <f t="shared" si="35"/>
        <v>Dry</v>
      </c>
      <c r="S223" s="65">
        <v>0</v>
      </c>
      <c r="T223" s="65">
        <f t="shared" si="36"/>
        <v>0</v>
      </c>
      <c r="U223" s="69">
        <f t="shared" si="41"/>
        <v>0</v>
      </c>
      <c r="V223" s="70">
        <f t="shared" si="37"/>
        <v>0</v>
      </c>
      <c r="W223" s="70">
        <f t="shared" si="38"/>
        <v>0</v>
      </c>
      <c r="X223" s="70">
        <f t="shared" si="39"/>
        <v>0</v>
      </c>
      <c r="Y223" s="71">
        <f t="shared" si="40"/>
        <v>0</v>
      </c>
    </row>
    <row r="224" spans="14:25" x14ac:dyDescent="0.25">
      <c r="N224" s="4">
        <f t="shared" si="32"/>
        <v>1964</v>
      </c>
      <c r="O224" s="4">
        <f t="shared" si="33"/>
        <v>6</v>
      </c>
      <c r="P224" s="64">
        <v>23529</v>
      </c>
      <c r="Q224" s="31">
        <f t="shared" si="34"/>
        <v>196406</v>
      </c>
      <c r="R224" s="64" t="str">
        <f t="shared" si="35"/>
        <v>Dry</v>
      </c>
      <c r="S224" s="65">
        <v>7899.9999999999982</v>
      </c>
      <c r="T224" s="65">
        <f t="shared" si="36"/>
        <v>0</v>
      </c>
      <c r="U224" s="69">
        <f t="shared" si="41"/>
        <v>0</v>
      </c>
      <c r="V224" s="70">
        <f t="shared" si="37"/>
        <v>0</v>
      </c>
      <c r="W224" s="70">
        <f t="shared" si="38"/>
        <v>0</v>
      </c>
      <c r="X224" s="70">
        <f t="shared" si="39"/>
        <v>0</v>
      </c>
      <c r="Y224" s="71">
        <f t="shared" si="40"/>
        <v>0</v>
      </c>
    </row>
    <row r="225" spans="14:25" x14ac:dyDescent="0.25">
      <c r="N225" s="4">
        <f t="shared" si="32"/>
        <v>1964</v>
      </c>
      <c r="O225" s="4">
        <f t="shared" si="33"/>
        <v>7</v>
      </c>
      <c r="P225" s="64">
        <v>23559</v>
      </c>
      <c r="Q225" s="31">
        <f t="shared" si="34"/>
        <v>196407</v>
      </c>
      <c r="R225" s="64" t="str">
        <f t="shared" si="35"/>
        <v>Dry</v>
      </c>
      <c r="S225" s="65">
        <v>21200.000000000004</v>
      </c>
      <c r="T225" s="65">
        <f t="shared" si="36"/>
        <v>0</v>
      </c>
      <c r="U225" s="69">
        <f t="shared" si="41"/>
        <v>0</v>
      </c>
      <c r="V225" s="70">
        <f t="shared" si="37"/>
        <v>0</v>
      </c>
      <c r="W225" s="70">
        <f t="shared" si="38"/>
        <v>0</v>
      </c>
      <c r="X225" s="70">
        <f t="shared" si="39"/>
        <v>0</v>
      </c>
      <c r="Y225" s="71">
        <f t="shared" si="40"/>
        <v>0</v>
      </c>
    </row>
    <row r="226" spans="14:25" x14ac:dyDescent="0.25">
      <c r="N226" s="4">
        <f t="shared" si="32"/>
        <v>1964</v>
      </c>
      <c r="O226" s="4">
        <f t="shared" si="33"/>
        <v>8</v>
      </c>
      <c r="P226" s="64">
        <v>23590</v>
      </c>
      <c r="Q226" s="31">
        <f t="shared" si="34"/>
        <v>196408</v>
      </c>
      <c r="R226" s="64" t="str">
        <f t="shared" si="35"/>
        <v>Dry</v>
      </c>
      <c r="S226" s="65">
        <v>23200.000000000004</v>
      </c>
      <c r="T226" s="65">
        <f t="shared" si="36"/>
        <v>0</v>
      </c>
      <c r="U226" s="69">
        <f t="shared" si="41"/>
        <v>0</v>
      </c>
      <c r="V226" s="70">
        <f t="shared" si="37"/>
        <v>0</v>
      </c>
      <c r="W226" s="70">
        <f t="shared" si="38"/>
        <v>0</v>
      </c>
      <c r="X226" s="70">
        <f t="shared" si="39"/>
        <v>0</v>
      </c>
      <c r="Y226" s="71">
        <f t="shared" si="40"/>
        <v>0</v>
      </c>
    </row>
    <row r="227" spans="14:25" x14ac:dyDescent="0.25">
      <c r="N227" s="4">
        <f t="shared" si="32"/>
        <v>1964</v>
      </c>
      <c r="O227" s="4">
        <f t="shared" si="33"/>
        <v>9</v>
      </c>
      <c r="P227" s="64">
        <v>23621</v>
      </c>
      <c r="Q227" s="31">
        <f t="shared" si="34"/>
        <v>196409</v>
      </c>
      <c r="R227" s="64" t="str">
        <f t="shared" si="35"/>
        <v>Dry</v>
      </c>
      <c r="S227" s="65">
        <v>29400.000000000004</v>
      </c>
      <c r="T227" s="65">
        <f t="shared" si="36"/>
        <v>0</v>
      </c>
      <c r="U227" s="69">
        <f t="shared" si="41"/>
        <v>0</v>
      </c>
      <c r="V227" s="70">
        <f t="shared" si="37"/>
        <v>0</v>
      </c>
      <c r="W227" s="70">
        <f t="shared" si="38"/>
        <v>0</v>
      </c>
      <c r="X227" s="70">
        <f t="shared" si="39"/>
        <v>0</v>
      </c>
      <c r="Y227" s="71">
        <f t="shared" si="40"/>
        <v>0</v>
      </c>
    </row>
    <row r="228" spans="14:25" x14ac:dyDescent="0.25">
      <c r="N228" s="4">
        <f t="shared" si="32"/>
        <v>1964</v>
      </c>
      <c r="O228" s="4">
        <f t="shared" si="33"/>
        <v>10</v>
      </c>
      <c r="P228" s="64">
        <v>23651</v>
      </c>
      <c r="Q228" s="31">
        <f t="shared" si="34"/>
        <v>196410</v>
      </c>
      <c r="R228" s="64" t="str">
        <f t="shared" si="35"/>
        <v>Dry</v>
      </c>
      <c r="S228" s="65">
        <v>43500.000000000007</v>
      </c>
      <c r="T228" s="65">
        <f t="shared" si="36"/>
        <v>778</v>
      </c>
      <c r="U228" s="69">
        <f t="shared" si="41"/>
        <v>778</v>
      </c>
      <c r="V228" s="70">
        <f t="shared" si="37"/>
        <v>0</v>
      </c>
      <c r="W228" s="70">
        <f t="shared" si="38"/>
        <v>1.7481942671619473</v>
      </c>
      <c r="X228" s="70">
        <f t="shared" si="39"/>
        <v>0</v>
      </c>
      <c r="Y228" s="71">
        <f t="shared" si="40"/>
        <v>0</v>
      </c>
    </row>
    <row r="229" spans="14:25" x14ac:dyDescent="0.25">
      <c r="N229" s="4">
        <f t="shared" si="32"/>
        <v>1964</v>
      </c>
      <c r="O229" s="4">
        <f t="shared" si="33"/>
        <v>11</v>
      </c>
      <c r="P229" s="64">
        <v>23682</v>
      </c>
      <c r="Q229" s="31">
        <f t="shared" si="34"/>
        <v>196411</v>
      </c>
      <c r="R229" s="64" t="str">
        <f t="shared" si="35"/>
        <v>Dry</v>
      </c>
      <c r="S229" s="65">
        <v>14899.999999999998</v>
      </c>
      <c r="T229" s="65">
        <f t="shared" si="36"/>
        <v>0</v>
      </c>
      <c r="U229" s="69">
        <f t="shared" si="41"/>
        <v>776.25180573283808</v>
      </c>
      <c r="V229" s="70">
        <f t="shared" si="37"/>
        <v>0</v>
      </c>
      <c r="W229" s="70">
        <f t="shared" si="38"/>
        <v>0.7941179830537991</v>
      </c>
      <c r="X229" s="70">
        <f t="shared" si="39"/>
        <v>0</v>
      </c>
      <c r="Y229" s="71">
        <f t="shared" si="40"/>
        <v>0</v>
      </c>
    </row>
    <row r="230" spans="14:25" x14ac:dyDescent="0.25">
      <c r="N230" s="4">
        <f t="shared" si="32"/>
        <v>1964</v>
      </c>
      <c r="O230" s="4">
        <f t="shared" si="33"/>
        <v>12</v>
      </c>
      <c r="P230" s="64">
        <v>23712</v>
      </c>
      <c r="Q230" s="31">
        <f t="shared" si="34"/>
        <v>196412</v>
      </c>
      <c r="R230" s="64" t="str">
        <f t="shared" si="35"/>
        <v>Dry</v>
      </c>
      <c r="S230" s="65">
        <v>0</v>
      </c>
      <c r="T230" s="65">
        <f t="shared" si="36"/>
        <v>0</v>
      </c>
      <c r="U230" s="69">
        <f t="shared" si="41"/>
        <v>775.45768774978433</v>
      </c>
      <c r="V230" s="70">
        <f t="shared" si="37"/>
        <v>0</v>
      </c>
      <c r="W230" s="70">
        <f t="shared" si="38"/>
        <v>0.21714113345797278</v>
      </c>
      <c r="X230" s="70">
        <f t="shared" si="39"/>
        <v>0</v>
      </c>
      <c r="Y230" s="71">
        <f t="shared" si="40"/>
        <v>0</v>
      </c>
    </row>
    <row r="231" spans="14:25" x14ac:dyDescent="0.25">
      <c r="N231" s="4">
        <f t="shared" si="32"/>
        <v>1965</v>
      </c>
      <c r="O231" s="4">
        <f t="shared" si="33"/>
        <v>1</v>
      </c>
      <c r="P231" s="64">
        <v>23743</v>
      </c>
      <c r="Q231" s="31">
        <f t="shared" si="34"/>
        <v>196501</v>
      </c>
      <c r="R231" s="64" t="str">
        <f t="shared" si="35"/>
        <v>Wet</v>
      </c>
      <c r="S231" s="65">
        <v>13799.999999999996</v>
      </c>
      <c r="T231" s="65">
        <f t="shared" si="36"/>
        <v>0</v>
      </c>
      <c r="U231" s="69">
        <f t="shared" si="41"/>
        <v>775.24054661632636</v>
      </c>
      <c r="V231" s="70">
        <f t="shared" si="37"/>
        <v>0</v>
      </c>
      <c r="W231" s="70">
        <f t="shared" si="38"/>
        <v>0.49090298929130283</v>
      </c>
      <c r="X231" s="70">
        <f t="shared" si="39"/>
        <v>0</v>
      </c>
      <c r="Y231" s="71">
        <f t="shared" si="40"/>
        <v>0</v>
      </c>
    </row>
    <row r="232" spans="14:25" x14ac:dyDescent="0.25">
      <c r="N232" s="4">
        <f t="shared" si="32"/>
        <v>1965</v>
      </c>
      <c r="O232" s="4">
        <f t="shared" si="33"/>
        <v>2</v>
      </c>
      <c r="P232" s="64">
        <v>23774</v>
      </c>
      <c r="Q232" s="31">
        <f t="shared" si="34"/>
        <v>196502</v>
      </c>
      <c r="R232" s="64" t="str">
        <f t="shared" si="35"/>
        <v>Wet</v>
      </c>
      <c r="S232" s="65">
        <v>88900</v>
      </c>
      <c r="T232" s="65">
        <f t="shared" si="36"/>
        <v>0</v>
      </c>
      <c r="U232" s="69">
        <f t="shared" si="41"/>
        <v>774.74964362703508</v>
      </c>
      <c r="V232" s="70">
        <f t="shared" si="37"/>
        <v>0</v>
      </c>
      <c r="W232" s="70">
        <f t="shared" si="38"/>
        <v>1.6419751662605278</v>
      </c>
      <c r="X232" s="70">
        <f t="shared" si="39"/>
        <v>0</v>
      </c>
      <c r="Y232" s="71">
        <f t="shared" si="40"/>
        <v>0</v>
      </c>
    </row>
    <row r="233" spans="14:25" x14ac:dyDescent="0.25">
      <c r="N233" s="4">
        <f t="shared" si="32"/>
        <v>1965</v>
      </c>
      <c r="O233" s="4">
        <f t="shared" si="33"/>
        <v>3</v>
      </c>
      <c r="P233" s="64">
        <v>23802</v>
      </c>
      <c r="Q233" s="31">
        <f t="shared" si="34"/>
        <v>196503</v>
      </c>
      <c r="R233" s="64" t="str">
        <f t="shared" si="35"/>
        <v>Wet</v>
      </c>
      <c r="S233" s="65">
        <v>77900</v>
      </c>
      <c r="T233" s="65">
        <f t="shared" si="36"/>
        <v>0</v>
      </c>
      <c r="U233" s="69">
        <f t="shared" si="41"/>
        <v>773.10766846077456</v>
      </c>
      <c r="V233" s="70">
        <f t="shared" si="37"/>
        <v>773.10766846077456</v>
      </c>
      <c r="W233" s="70">
        <f t="shared" si="38"/>
        <v>0</v>
      </c>
      <c r="X233" s="70">
        <f t="shared" si="39"/>
        <v>38.945769407107832</v>
      </c>
      <c r="Y233" s="71">
        <f t="shared" si="40"/>
        <v>734.16189905366673</v>
      </c>
    </row>
    <row r="234" spans="14:25" x14ac:dyDescent="0.25">
      <c r="N234" s="4">
        <f t="shared" si="32"/>
        <v>1965</v>
      </c>
      <c r="O234" s="4">
        <f t="shared" si="33"/>
        <v>4</v>
      </c>
      <c r="P234" s="64">
        <v>23833</v>
      </c>
      <c r="Q234" s="31">
        <f t="shared" si="34"/>
        <v>196504</v>
      </c>
      <c r="R234" s="64" t="str">
        <f t="shared" si="35"/>
        <v>Wet</v>
      </c>
      <c r="S234" s="65">
        <v>43600.000000000007</v>
      </c>
      <c r="T234" s="65">
        <f t="shared" si="36"/>
        <v>0</v>
      </c>
      <c r="U234" s="69">
        <f t="shared" si="41"/>
        <v>0</v>
      </c>
      <c r="V234" s="70">
        <f t="shared" si="37"/>
        <v>0</v>
      </c>
      <c r="W234" s="70">
        <f t="shared" si="38"/>
        <v>0</v>
      </c>
      <c r="X234" s="70">
        <f t="shared" si="39"/>
        <v>0</v>
      </c>
      <c r="Y234" s="71">
        <f t="shared" si="40"/>
        <v>0</v>
      </c>
    </row>
    <row r="235" spans="14:25" x14ac:dyDescent="0.25">
      <c r="N235" s="4">
        <f t="shared" si="32"/>
        <v>1965</v>
      </c>
      <c r="O235" s="4">
        <f t="shared" si="33"/>
        <v>5</v>
      </c>
      <c r="P235" s="64">
        <v>23863</v>
      </c>
      <c r="Q235" s="31">
        <f t="shared" si="34"/>
        <v>196505</v>
      </c>
      <c r="R235" s="64" t="str">
        <f t="shared" si="35"/>
        <v>Wet</v>
      </c>
      <c r="S235" s="65">
        <v>81200.000000000015</v>
      </c>
      <c r="T235" s="65">
        <f t="shared" si="36"/>
        <v>0</v>
      </c>
      <c r="U235" s="69">
        <f t="shared" si="41"/>
        <v>0</v>
      </c>
      <c r="V235" s="70">
        <f t="shared" si="37"/>
        <v>0</v>
      </c>
      <c r="W235" s="70">
        <f t="shared" si="38"/>
        <v>0</v>
      </c>
      <c r="X235" s="70">
        <f t="shared" si="39"/>
        <v>0</v>
      </c>
      <c r="Y235" s="71">
        <f t="shared" si="40"/>
        <v>0</v>
      </c>
    </row>
    <row r="236" spans="14:25" x14ac:dyDescent="0.25">
      <c r="N236" s="4">
        <f t="shared" si="32"/>
        <v>1965</v>
      </c>
      <c r="O236" s="4">
        <f t="shared" si="33"/>
        <v>6</v>
      </c>
      <c r="P236" s="64">
        <v>23894</v>
      </c>
      <c r="Q236" s="31">
        <f t="shared" si="34"/>
        <v>196506</v>
      </c>
      <c r="R236" s="64" t="str">
        <f t="shared" si="35"/>
        <v>Wet</v>
      </c>
      <c r="S236" s="65">
        <v>0</v>
      </c>
      <c r="T236" s="65">
        <f t="shared" si="36"/>
        <v>0</v>
      </c>
      <c r="U236" s="69">
        <f t="shared" si="41"/>
        <v>0</v>
      </c>
      <c r="V236" s="70">
        <f t="shared" si="37"/>
        <v>0</v>
      </c>
      <c r="W236" s="70">
        <f t="shared" si="38"/>
        <v>0</v>
      </c>
      <c r="X236" s="70">
        <f t="shared" si="39"/>
        <v>0</v>
      </c>
      <c r="Y236" s="71">
        <f t="shared" si="40"/>
        <v>0</v>
      </c>
    </row>
    <row r="237" spans="14:25" x14ac:dyDescent="0.25">
      <c r="N237" s="4">
        <f t="shared" si="32"/>
        <v>1965</v>
      </c>
      <c r="O237" s="4">
        <f t="shared" si="33"/>
        <v>7</v>
      </c>
      <c r="P237" s="64">
        <v>23924</v>
      </c>
      <c r="Q237" s="31">
        <f t="shared" si="34"/>
        <v>196507</v>
      </c>
      <c r="R237" s="64" t="str">
        <f t="shared" si="35"/>
        <v>Wet</v>
      </c>
      <c r="S237" s="65">
        <v>0</v>
      </c>
      <c r="T237" s="65">
        <f t="shared" si="36"/>
        <v>0</v>
      </c>
      <c r="U237" s="69">
        <f t="shared" si="41"/>
        <v>0</v>
      </c>
      <c r="V237" s="70">
        <f t="shared" si="37"/>
        <v>0</v>
      </c>
      <c r="W237" s="70">
        <f t="shared" si="38"/>
        <v>0</v>
      </c>
      <c r="X237" s="70">
        <f t="shared" si="39"/>
        <v>0</v>
      </c>
      <c r="Y237" s="71">
        <f t="shared" si="40"/>
        <v>0</v>
      </c>
    </row>
    <row r="238" spans="14:25" x14ac:dyDescent="0.25">
      <c r="N238" s="4">
        <f t="shared" si="32"/>
        <v>1965</v>
      </c>
      <c r="O238" s="4">
        <f t="shared" si="33"/>
        <v>8</v>
      </c>
      <c r="P238" s="64">
        <v>23955</v>
      </c>
      <c r="Q238" s="31">
        <f t="shared" si="34"/>
        <v>196508</v>
      </c>
      <c r="R238" s="64" t="str">
        <f t="shared" si="35"/>
        <v>Wet</v>
      </c>
      <c r="S238" s="65">
        <v>28500</v>
      </c>
      <c r="T238" s="65">
        <f t="shared" si="36"/>
        <v>0</v>
      </c>
      <c r="U238" s="69">
        <f t="shared" si="41"/>
        <v>0</v>
      </c>
      <c r="V238" s="70">
        <f t="shared" si="37"/>
        <v>0</v>
      </c>
      <c r="W238" s="70">
        <f t="shared" si="38"/>
        <v>0</v>
      </c>
      <c r="X238" s="70">
        <f t="shared" si="39"/>
        <v>0</v>
      </c>
      <c r="Y238" s="71">
        <f t="shared" si="40"/>
        <v>0</v>
      </c>
    </row>
    <row r="239" spans="14:25" x14ac:dyDescent="0.25">
      <c r="N239" s="4">
        <f t="shared" si="32"/>
        <v>1965</v>
      </c>
      <c r="O239" s="4">
        <f t="shared" si="33"/>
        <v>9</v>
      </c>
      <c r="P239" s="64">
        <v>23986</v>
      </c>
      <c r="Q239" s="31">
        <f t="shared" si="34"/>
        <v>196509</v>
      </c>
      <c r="R239" s="64" t="str">
        <f t="shared" si="35"/>
        <v>Wet</v>
      </c>
      <c r="S239" s="65">
        <v>0</v>
      </c>
      <c r="T239" s="65">
        <f t="shared" si="36"/>
        <v>0</v>
      </c>
      <c r="U239" s="69">
        <f t="shared" si="41"/>
        <v>0</v>
      </c>
      <c r="V239" s="70">
        <f t="shared" si="37"/>
        <v>0</v>
      </c>
      <c r="W239" s="70">
        <f t="shared" si="38"/>
        <v>0</v>
      </c>
      <c r="X239" s="70">
        <f t="shared" si="39"/>
        <v>0</v>
      </c>
      <c r="Y239" s="71">
        <f t="shared" si="40"/>
        <v>0</v>
      </c>
    </row>
    <row r="240" spans="14:25" x14ac:dyDescent="0.25">
      <c r="N240" s="4">
        <f t="shared" si="32"/>
        <v>1965</v>
      </c>
      <c r="O240" s="4">
        <f t="shared" si="33"/>
        <v>10</v>
      </c>
      <c r="P240" s="64">
        <v>24016</v>
      </c>
      <c r="Q240" s="31">
        <f t="shared" si="34"/>
        <v>196510</v>
      </c>
      <c r="R240" s="64" t="str">
        <f t="shared" si="35"/>
        <v>Wet</v>
      </c>
      <c r="S240" s="65">
        <v>0</v>
      </c>
      <c r="T240" s="65">
        <f t="shared" si="36"/>
        <v>778</v>
      </c>
      <c r="U240" s="69">
        <f t="shared" si="41"/>
        <v>778</v>
      </c>
      <c r="V240" s="70">
        <f t="shared" si="37"/>
        <v>0</v>
      </c>
      <c r="W240" s="70">
        <f t="shared" si="38"/>
        <v>1.7481942671619473</v>
      </c>
      <c r="X240" s="70">
        <f t="shared" si="39"/>
        <v>0</v>
      </c>
      <c r="Y240" s="71">
        <f t="shared" si="40"/>
        <v>0</v>
      </c>
    </row>
    <row r="241" spans="14:25" x14ac:dyDescent="0.25">
      <c r="N241" s="4">
        <f t="shared" si="32"/>
        <v>1965</v>
      </c>
      <c r="O241" s="4">
        <f t="shared" si="33"/>
        <v>11</v>
      </c>
      <c r="P241" s="64">
        <v>24047</v>
      </c>
      <c r="Q241" s="31">
        <f t="shared" si="34"/>
        <v>196511</v>
      </c>
      <c r="R241" s="64" t="str">
        <f t="shared" si="35"/>
        <v>Wet</v>
      </c>
      <c r="S241" s="65">
        <v>0</v>
      </c>
      <c r="T241" s="65">
        <f t="shared" si="36"/>
        <v>0</v>
      </c>
      <c r="U241" s="69">
        <f t="shared" si="41"/>
        <v>776.25180573283808</v>
      </c>
      <c r="V241" s="70">
        <f t="shared" si="37"/>
        <v>0</v>
      </c>
      <c r="W241" s="70">
        <f t="shared" si="38"/>
        <v>0.7941179830537991</v>
      </c>
      <c r="X241" s="70">
        <f t="shared" si="39"/>
        <v>0</v>
      </c>
      <c r="Y241" s="71">
        <f t="shared" si="40"/>
        <v>0</v>
      </c>
    </row>
    <row r="242" spans="14:25" x14ac:dyDescent="0.25">
      <c r="N242" s="4">
        <f t="shared" si="32"/>
        <v>1965</v>
      </c>
      <c r="O242" s="4">
        <f t="shared" si="33"/>
        <v>12</v>
      </c>
      <c r="P242" s="64">
        <v>24077</v>
      </c>
      <c r="Q242" s="31">
        <f t="shared" si="34"/>
        <v>196512</v>
      </c>
      <c r="R242" s="64" t="str">
        <f t="shared" si="35"/>
        <v>Wet</v>
      </c>
      <c r="S242" s="65">
        <v>0</v>
      </c>
      <c r="T242" s="65">
        <f t="shared" si="36"/>
        <v>0</v>
      </c>
      <c r="U242" s="69">
        <f t="shared" si="41"/>
        <v>775.45768774978433</v>
      </c>
      <c r="V242" s="70">
        <f t="shared" si="37"/>
        <v>0</v>
      </c>
      <c r="W242" s="70">
        <f t="shared" si="38"/>
        <v>0.21714113345797278</v>
      </c>
      <c r="X242" s="70">
        <f t="shared" si="39"/>
        <v>0</v>
      </c>
      <c r="Y242" s="71">
        <f t="shared" si="40"/>
        <v>0</v>
      </c>
    </row>
    <row r="243" spans="14:25" x14ac:dyDescent="0.25">
      <c r="N243" s="4">
        <f t="shared" si="32"/>
        <v>1966</v>
      </c>
      <c r="O243" s="4">
        <f t="shared" si="33"/>
        <v>1</v>
      </c>
      <c r="P243" s="64">
        <v>24108</v>
      </c>
      <c r="Q243" s="31">
        <f t="shared" si="34"/>
        <v>196601</v>
      </c>
      <c r="R243" s="64" t="str">
        <f t="shared" si="35"/>
        <v>Normal</v>
      </c>
      <c r="S243" s="65">
        <v>0</v>
      </c>
      <c r="T243" s="65">
        <f t="shared" si="36"/>
        <v>0</v>
      </c>
      <c r="U243" s="69">
        <f t="shared" si="41"/>
        <v>775.24054661632636</v>
      </c>
      <c r="V243" s="70">
        <f t="shared" si="37"/>
        <v>0</v>
      </c>
      <c r="W243" s="70">
        <f t="shared" si="38"/>
        <v>0.49090298929130283</v>
      </c>
      <c r="X243" s="70">
        <f t="shared" si="39"/>
        <v>0</v>
      </c>
      <c r="Y243" s="71">
        <f t="shared" si="40"/>
        <v>0</v>
      </c>
    </row>
    <row r="244" spans="14:25" x14ac:dyDescent="0.25">
      <c r="N244" s="4">
        <f t="shared" si="32"/>
        <v>1966</v>
      </c>
      <c r="O244" s="4">
        <f t="shared" si="33"/>
        <v>2</v>
      </c>
      <c r="P244" s="64">
        <v>24139</v>
      </c>
      <c r="Q244" s="31">
        <f t="shared" si="34"/>
        <v>196602</v>
      </c>
      <c r="R244" s="64" t="str">
        <f t="shared" si="35"/>
        <v>Normal</v>
      </c>
      <c r="S244" s="65">
        <v>0</v>
      </c>
      <c r="T244" s="65">
        <f t="shared" si="36"/>
        <v>0</v>
      </c>
      <c r="U244" s="69">
        <f t="shared" si="41"/>
        <v>774.74964362703508</v>
      </c>
      <c r="V244" s="70">
        <f t="shared" si="37"/>
        <v>0</v>
      </c>
      <c r="W244" s="70">
        <f t="shared" si="38"/>
        <v>1.6419751662605278</v>
      </c>
      <c r="X244" s="70">
        <f t="shared" si="39"/>
        <v>0</v>
      </c>
      <c r="Y244" s="71">
        <f t="shared" si="40"/>
        <v>0</v>
      </c>
    </row>
    <row r="245" spans="14:25" x14ac:dyDescent="0.25">
      <c r="N245" s="4">
        <f t="shared" si="32"/>
        <v>1966</v>
      </c>
      <c r="O245" s="4">
        <f t="shared" si="33"/>
        <v>3</v>
      </c>
      <c r="P245" s="64">
        <v>24167</v>
      </c>
      <c r="Q245" s="31">
        <f t="shared" si="34"/>
        <v>196603</v>
      </c>
      <c r="R245" s="64" t="str">
        <f t="shared" si="35"/>
        <v>Normal</v>
      </c>
      <c r="S245" s="65">
        <v>9500</v>
      </c>
      <c r="T245" s="65">
        <f t="shared" si="36"/>
        <v>0</v>
      </c>
      <c r="U245" s="69">
        <f t="shared" si="41"/>
        <v>773.10766846077456</v>
      </c>
      <c r="V245" s="70">
        <f t="shared" si="37"/>
        <v>773.10766846077456</v>
      </c>
      <c r="W245" s="70">
        <f t="shared" si="38"/>
        <v>0</v>
      </c>
      <c r="X245" s="70">
        <f t="shared" si="39"/>
        <v>34.906101433243336</v>
      </c>
      <c r="Y245" s="71">
        <f t="shared" si="40"/>
        <v>738.20156702753127</v>
      </c>
    </row>
    <row r="246" spans="14:25" x14ac:dyDescent="0.25">
      <c r="N246" s="4">
        <f t="shared" si="32"/>
        <v>1966</v>
      </c>
      <c r="O246" s="4">
        <f t="shared" si="33"/>
        <v>4</v>
      </c>
      <c r="P246" s="64">
        <v>24198</v>
      </c>
      <c r="Q246" s="31">
        <f t="shared" si="34"/>
        <v>196604</v>
      </c>
      <c r="R246" s="64" t="str">
        <f t="shared" si="35"/>
        <v>Normal</v>
      </c>
      <c r="S246" s="65">
        <v>9100.0000000000218</v>
      </c>
      <c r="T246" s="65">
        <f t="shared" si="36"/>
        <v>0</v>
      </c>
      <c r="U246" s="69">
        <f t="shared" si="41"/>
        <v>0</v>
      </c>
      <c r="V246" s="70">
        <f t="shared" si="37"/>
        <v>0</v>
      </c>
      <c r="W246" s="70">
        <f t="shared" si="38"/>
        <v>0</v>
      </c>
      <c r="X246" s="70">
        <f t="shared" si="39"/>
        <v>0</v>
      </c>
      <c r="Y246" s="71">
        <f t="shared" si="40"/>
        <v>0</v>
      </c>
    </row>
    <row r="247" spans="14:25" x14ac:dyDescent="0.25">
      <c r="N247" s="4">
        <f t="shared" si="32"/>
        <v>1966</v>
      </c>
      <c r="O247" s="4">
        <f t="shared" si="33"/>
        <v>5</v>
      </c>
      <c r="P247" s="64">
        <v>24228</v>
      </c>
      <c r="Q247" s="31">
        <f t="shared" si="34"/>
        <v>196605</v>
      </c>
      <c r="R247" s="64" t="str">
        <f t="shared" si="35"/>
        <v>Normal</v>
      </c>
      <c r="S247" s="65">
        <v>38000</v>
      </c>
      <c r="T247" s="65">
        <f t="shared" si="36"/>
        <v>0</v>
      </c>
      <c r="U247" s="69">
        <f t="shared" si="41"/>
        <v>0</v>
      </c>
      <c r="V247" s="70">
        <f t="shared" si="37"/>
        <v>0</v>
      </c>
      <c r="W247" s="70">
        <f t="shared" si="38"/>
        <v>0</v>
      </c>
      <c r="X247" s="70">
        <f t="shared" si="39"/>
        <v>0</v>
      </c>
      <c r="Y247" s="71">
        <f t="shared" si="40"/>
        <v>0</v>
      </c>
    </row>
    <row r="248" spans="14:25" x14ac:dyDescent="0.25">
      <c r="N248" s="4">
        <f t="shared" si="32"/>
        <v>1966</v>
      </c>
      <c r="O248" s="4">
        <f t="shared" si="33"/>
        <v>6</v>
      </c>
      <c r="P248" s="64">
        <v>24259</v>
      </c>
      <c r="Q248" s="31">
        <f t="shared" si="34"/>
        <v>196606</v>
      </c>
      <c r="R248" s="64" t="str">
        <f t="shared" si="35"/>
        <v>Normal</v>
      </c>
      <c r="S248" s="65">
        <v>107399.99999999999</v>
      </c>
      <c r="T248" s="65">
        <f t="shared" si="36"/>
        <v>0</v>
      </c>
      <c r="U248" s="69">
        <f t="shared" si="41"/>
        <v>0</v>
      </c>
      <c r="V248" s="70">
        <f t="shared" si="37"/>
        <v>0</v>
      </c>
      <c r="W248" s="70">
        <f t="shared" si="38"/>
        <v>0</v>
      </c>
      <c r="X248" s="70">
        <f t="shared" si="39"/>
        <v>0</v>
      </c>
      <c r="Y248" s="71">
        <f t="shared" si="40"/>
        <v>0</v>
      </c>
    </row>
    <row r="249" spans="14:25" x14ac:dyDescent="0.25">
      <c r="N249" s="4">
        <f t="shared" si="32"/>
        <v>1966</v>
      </c>
      <c r="O249" s="4">
        <f t="shared" si="33"/>
        <v>7</v>
      </c>
      <c r="P249" s="64">
        <v>24289</v>
      </c>
      <c r="Q249" s="31">
        <f t="shared" si="34"/>
        <v>196607</v>
      </c>
      <c r="R249" s="64" t="str">
        <f t="shared" si="35"/>
        <v>Normal</v>
      </c>
      <c r="S249" s="65">
        <v>39500</v>
      </c>
      <c r="T249" s="65">
        <f t="shared" si="36"/>
        <v>0</v>
      </c>
      <c r="U249" s="69">
        <f t="shared" si="41"/>
        <v>0</v>
      </c>
      <c r="V249" s="70">
        <f t="shared" si="37"/>
        <v>0</v>
      </c>
      <c r="W249" s="70">
        <f t="shared" si="38"/>
        <v>0</v>
      </c>
      <c r="X249" s="70">
        <f t="shared" si="39"/>
        <v>0</v>
      </c>
      <c r="Y249" s="71">
        <f t="shared" si="40"/>
        <v>0</v>
      </c>
    </row>
    <row r="250" spans="14:25" x14ac:dyDescent="0.25">
      <c r="N250" s="4">
        <f t="shared" si="32"/>
        <v>1966</v>
      </c>
      <c r="O250" s="4">
        <f t="shared" si="33"/>
        <v>8</v>
      </c>
      <c r="P250" s="64">
        <v>24320</v>
      </c>
      <c r="Q250" s="31">
        <f t="shared" si="34"/>
        <v>196608</v>
      </c>
      <c r="R250" s="64" t="str">
        <f t="shared" si="35"/>
        <v>Normal</v>
      </c>
      <c r="S250" s="65">
        <v>44900</v>
      </c>
      <c r="T250" s="65">
        <f t="shared" si="36"/>
        <v>0</v>
      </c>
      <c r="U250" s="69">
        <f t="shared" si="41"/>
        <v>0</v>
      </c>
      <c r="V250" s="70">
        <f t="shared" si="37"/>
        <v>0</v>
      </c>
      <c r="W250" s="70">
        <f t="shared" si="38"/>
        <v>0</v>
      </c>
      <c r="X250" s="70">
        <f t="shared" si="39"/>
        <v>0</v>
      </c>
      <c r="Y250" s="71">
        <f t="shared" si="40"/>
        <v>0</v>
      </c>
    </row>
    <row r="251" spans="14:25" x14ac:dyDescent="0.25">
      <c r="N251" s="4">
        <f t="shared" si="32"/>
        <v>1966</v>
      </c>
      <c r="O251" s="4">
        <f t="shared" si="33"/>
        <v>9</v>
      </c>
      <c r="P251" s="64">
        <v>24351</v>
      </c>
      <c r="Q251" s="31">
        <f t="shared" si="34"/>
        <v>196609</v>
      </c>
      <c r="R251" s="64" t="str">
        <f t="shared" si="35"/>
        <v>Normal</v>
      </c>
      <c r="S251" s="65">
        <v>58200</v>
      </c>
      <c r="T251" s="65">
        <f t="shared" si="36"/>
        <v>0</v>
      </c>
      <c r="U251" s="69">
        <f t="shared" si="41"/>
        <v>0</v>
      </c>
      <c r="V251" s="70">
        <f t="shared" si="37"/>
        <v>0</v>
      </c>
      <c r="W251" s="70">
        <f t="shared" si="38"/>
        <v>0</v>
      </c>
      <c r="X251" s="70">
        <f t="shared" si="39"/>
        <v>0</v>
      </c>
      <c r="Y251" s="71">
        <f t="shared" si="40"/>
        <v>0</v>
      </c>
    </row>
    <row r="252" spans="14:25" x14ac:dyDescent="0.25">
      <c r="N252" s="4">
        <f t="shared" si="32"/>
        <v>1966</v>
      </c>
      <c r="O252" s="4">
        <f t="shared" si="33"/>
        <v>10</v>
      </c>
      <c r="P252" s="64">
        <v>24381</v>
      </c>
      <c r="Q252" s="31">
        <f t="shared" si="34"/>
        <v>196610</v>
      </c>
      <c r="R252" s="64" t="str">
        <f t="shared" si="35"/>
        <v>Normal</v>
      </c>
      <c r="S252" s="65">
        <v>47100</v>
      </c>
      <c r="T252" s="65">
        <f t="shared" si="36"/>
        <v>778</v>
      </c>
      <c r="U252" s="69">
        <f t="shared" si="41"/>
        <v>778</v>
      </c>
      <c r="V252" s="70">
        <f t="shared" si="37"/>
        <v>0</v>
      </c>
      <c r="W252" s="70">
        <f t="shared" si="38"/>
        <v>1.7481942671619473</v>
      </c>
      <c r="X252" s="70">
        <f t="shared" si="39"/>
        <v>0</v>
      </c>
      <c r="Y252" s="71">
        <f t="shared" si="40"/>
        <v>0</v>
      </c>
    </row>
    <row r="253" spans="14:25" x14ac:dyDescent="0.25">
      <c r="N253" s="4">
        <f t="shared" si="32"/>
        <v>1966</v>
      </c>
      <c r="O253" s="4">
        <f t="shared" si="33"/>
        <v>11</v>
      </c>
      <c r="P253" s="64">
        <v>24412</v>
      </c>
      <c r="Q253" s="31">
        <f t="shared" si="34"/>
        <v>196611</v>
      </c>
      <c r="R253" s="64" t="str">
        <f t="shared" si="35"/>
        <v>Normal</v>
      </c>
      <c r="S253" s="65">
        <v>10899.999999999991</v>
      </c>
      <c r="T253" s="65">
        <f t="shared" si="36"/>
        <v>0</v>
      </c>
      <c r="U253" s="69">
        <f t="shared" si="41"/>
        <v>776.25180573283808</v>
      </c>
      <c r="V253" s="70">
        <f t="shared" si="37"/>
        <v>0</v>
      </c>
      <c r="W253" s="70">
        <f t="shared" si="38"/>
        <v>0.7941179830537991</v>
      </c>
      <c r="X253" s="70">
        <f t="shared" si="39"/>
        <v>0</v>
      </c>
      <c r="Y253" s="71">
        <f t="shared" si="40"/>
        <v>0</v>
      </c>
    </row>
    <row r="254" spans="14:25" x14ac:dyDescent="0.25">
      <c r="N254" s="4">
        <f t="shared" si="32"/>
        <v>1966</v>
      </c>
      <c r="O254" s="4">
        <f t="shared" si="33"/>
        <v>12</v>
      </c>
      <c r="P254" s="64">
        <v>24442</v>
      </c>
      <c r="Q254" s="31">
        <f t="shared" si="34"/>
        <v>196612</v>
      </c>
      <c r="R254" s="64" t="str">
        <f t="shared" si="35"/>
        <v>Normal</v>
      </c>
      <c r="S254" s="65">
        <v>1700.0000000000027</v>
      </c>
      <c r="T254" s="65">
        <f t="shared" si="36"/>
        <v>0</v>
      </c>
      <c r="U254" s="69">
        <f t="shared" si="41"/>
        <v>775.45768774978433</v>
      </c>
      <c r="V254" s="70">
        <f t="shared" si="37"/>
        <v>0</v>
      </c>
      <c r="W254" s="70">
        <f t="shared" si="38"/>
        <v>0.21714113345797278</v>
      </c>
      <c r="X254" s="70">
        <f t="shared" si="39"/>
        <v>0</v>
      </c>
      <c r="Y254" s="71">
        <f t="shared" si="40"/>
        <v>0</v>
      </c>
    </row>
    <row r="255" spans="14:25" x14ac:dyDescent="0.25">
      <c r="N255" s="4">
        <f t="shared" si="32"/>
        <v>1967</v>
      </c>
      <c r="O255" s="4">
        <f t="shared" si="33"/>
        <v>1</v>
      </c>
      <c r="P255" s="64">
        <v>24473</v>
      </c>
      <c r="Q255" s="31">
        <f t="shared" si="34"/>
        <v>196701</v>
      </c>
      <c r="R255" s="64" t="str">
        <f t="shared" si="35"/>
        <v>Normal</v>
      </c>
      <c r="S255" s="65">
        <v>0</v>
      </c>
      <c r="T255" s="65">
        <f t="shared" si="36"/>
        <v>0</v>
      </c>
      <c r="U255" s="69">
        <f t="shared" si="41"/>
        <v>775.24054661632636</v>
      </c>
      <c r="V255" s="70">
        <f t="shared" si="37"/>
        <v>0</v>
      </c>
      <c r="W255" s="70">
        <f t="shared" si="38"/>
        <v>0.49090298929130283</v>
      </c>
      <c r="X255" s="70">
        <f t="shared" si="39"/>
        <v>0</v>
      </c>
      <c r="Y255" s="71">
        <f t="shared" si="40"/>
        <v>0</v>
      </c>
    </row>
    <row r="256" spans="14:25" x14ac:dyDescent="0.25">
      <c r="N256" s="4">
        <f t="shared" si="32"/>
        <v>1967</v>
      </c>
      <c r="O256" s="4">
        <f t="shared" si="33"/>
        <v>2</v>
      </c>
      <c r="P256" s="64">
        <v>24504</v>
      </c>
      <c r="Q256" s="31">
        <f t="shared" si="34"/>
        <v>196702</v>
      </c>
      <c r="R256" s="64" t="str">
        <f t="shared" si="35"/>
        <v>Normal</v>
      </c>
      <c r="S256" s="65">
        <v>54800</v>
      </c>
      <c r="T256" s="65">
        <f t="shared" si="36"/>
        <v>0</v>
      </c>
      <c r="U256" s="69">
        <f t="shared" si="41"/>
        <v>774.74964362703508</v>
      </c>
      <c r="V256" s="70">
        <f t="shared" si="37"/>
        <v>0</v>
      </c>
      <c r="W256" s="70">
        <f t="shared" si="38"/>
        <v>1.6419751662605278</v>
      </c>
      <c r="X256" s="70">
        <f t="shared" si="39"/>
        <v>0</v>
      </c>
      <c r="Y256" s="71">
        <f t="shared" si="40"/>
        <v>0</v>
      </c>
    </row>
    <row r="257" spans="14:25" x14ac:dyDescent="0.25">
      <c r="N257" s="4">
        <f t="shared" si="32"/>
        <v>1967</v>
      </c>
      <c r="O257" s="4">
        <f t="shared" si="33"/>
        <v>3</v>
      </c>
      <c r="P257" s="64">
        <v>24532</v>
      </c>
      <c r="Q257" s="31">
        <f t="shared" si="34"/>
        <v>196703</v>
      </c>
      <c r="R257" s="64" t="str">
        <f t="shared" si="35"/>
        <v>Normal</v>
      </c>
      <c r="S257" s="65">
        <v>84800</v>
      </c>
      <c r="T257" s="65">
        <f t="shared" si="36"/>
        <v>0</v>
      </c>
      <c r="U257" s="69">
        <f t="shared" si="41"/>
        <v>773.10766846077456</v>
      </c>
      <c r="V257" s="70">
        <f t="shared" si="37"/>
        <v>773.10766846077456</v>
      </c>
      <c r="W257" s="70">
        <f t="shared" si="38"/>
        <v>0</v>
      </c>
      <c r="X257" s="70">
        <f t="shared" si="39"/>
        <v>34.906101433243336</v>
      </c>
      <c r="Y257" s="71">
        <f t="shared" si="40"/>
        <v>738.20156702753127</v>
      </c>
    </row>
    <row r="258" spans="14:25" x14ac:dyDescent="0.25">
      <c r="N258" s="4">
        <f t="shared" si="32"/>
        <v>1967</v>
      </c>
      <c r="O258" s="4">
        <f t="shared" si="33"/>
        <v>4</v>
      </c>
      <c r="P258" s="64">
        <v>24563</v>
      </c>
      <c r="Q258" s="31">
        <f t="shared" si="34"/>
        <v>196704</v>
      </c>
      <c r="R258" s="64" t="str">
        <f t="shared" si="35"/>
        <v>Normal</v>
      </c>
      <c r="S258" s="65">
        <v>76300.000000000015</v>
      </c>
      <c r="T258" s="65">
        <f t="shared" si="36"/>
        <v>0</v>
      </c>
      <c r="U258" s="69">
        <f t="shared" si="41"/>
        <v>0</v>
      </c>
      <c r="V258" s="70">
        <f t="shared" si="37"/>
        <v>0</v>
      </c>
      <c r="W258" s="70">
        <f t="shared" si="38"/>
        <v>0</v>
      </c>
      <c r="X258" s="70">
        <f t="shared" si="39"/>
        <v>0</v>
      </c>
      <c r="Y258" s="71">
        <f t="shared" si="40"/>
        <v>0</v>
      </c>
    </row>
    <row r="259" spans="14:25" x14ac:dyDescent="0.25">
      <c r="N259" s="4">
        <f t="shared" si="32"/>
        <v>1967</v>
      </c>
      <c r="O259" s="4">
        <f t="shared" si="33"/>
        <v>5</v>
      </c>
      <c r="P259" s="64">
        <v>24593</v>
      </c>
      <c r="Q259" s="31">
        <f t="shared" si="34"/>
        <v>196705</v>
      </c>
      <c r="R259" s="64" t="str">
        <f t="shared" si="35"/>
        <v>Normal</v>
      </c>
      <c r="S259" s="65">
        <v>81800</v>
      </c>
      <c r="T259" s="65">
        <f t="shared" si="36"/>
        <v>0</v>
      </c>
      <c r="U259" s="69">
        <f t="shared" si="41"/>
        <v>0</v>
      </c>
      <c r="V259" s="70">
        <f t="shared" si="37"/>
        <v>0</v>
      </c>
      <c r="W259" s="70">
        <f t="shared" si="38"/>
        <v>0</v>
      </c>
      <c r="X259" s="70">
        <f t="shared" si="39"/>
        <v>0</v>
      </c>
      <c r="Y259" s="71">
        <f t="shared" si="40"/>
        <v>0</v>
      </c>
    </row>
    <row r="260" spans="14:25" x14ac:dyDescent="0.25">
      <c r="N260" s="4">
        <f t="shared" si="32"/>
        <v>1967</v>
      </c>
      <c r="O260" s="4">
        <f t="shared" si="33"/>
        <v>6</v>
      </c>
      <c r="P260" s="64">
        <v>24624</v>
      </c>
      <c r="Q260" s="31">
        <f t="shared" si="34"/>
        <v>196706</v>
      </c>
      <c r="R260" s="64" t="str">
        <f t="shared" si="35"/>
        <v>Normal</v>
      </c>
      <c r="S260" s="65">
        <v>0</v>
      </c>
      <c r="T260" s="65">
        <f t="shared" si="36"/>
        <v>0</v>
      </c>
      <c r="U260" s="69">
        <f t="shared" si="41"/>
        <v>0</v>
      </c>
      <c r="V260" s="70">
        <f t="shared" si="37"/>
        <v>0</v>
      </c>
      <c r="W260" s="70">
        <f t="shared" si="38"/>
        <v>0</v>
      </c>
      <c r="X260" s="70">
        <f t="shared" si="39"/>
        <v>0</v>
      </c>
      <c r="Y260" s="71">
        <f t="shared" si="40"/>
        <v>0</v>
      </c>
    </row>
    <row r="261" spans="14:25" x14ac:dyDescent="0.25">
      <c r="N261" s="4">
        <f t="shared" si="32"/>
        <v>1967</v>
      </c>
      <c r="O261" s="4">
        <f t="shared" si="33"/>
        <v>7</v>
      </c>
      <c r="P261" s="64">
        <v>24654</v>
      </c>
      <c r="Q261" s="31">
        <f t="shared" si="34"/>
        <v>196707</v>
      </c>
      <c r="R261" s="64" t="str">
        <f t="shared" si="35"/>
        <v>Normal</v>
      </c>
      <c r="S261" s="65">
        <v>0</v>
      </c>
      <c r="T261" s="65">
        <f t="shared" si="36"/>
        <v>0</v>
      </c>
      <c r="U261" s="69">
        <f t="shared" si="41"/>
        <v>0</v>
      </c>
      <c r="V261" s="70">
        <f t="shared" si="37"/>
        <v>0</v>
      </c>
      <c r="W261" s="70">
        <f t="shared" si="38"/>
        <v>0</v>
      </c>
      <c r="X261" s="70">
        <f t="shared" si="39"/>
        <v>0</v>
      </c>
      <c r="Y261" s="71">
        <f t="shared" si="40"/>
        <v>0</v>
      </c>
    </row>
    <row r="262" spans="14:25" x14ac:dyDescent="0.25">
      <c r="N262" s="4">
        <f t="shared" si="32"/>
        <v>1967</v>
      </c>
      <c r="O262" s="4">
        <f t="shared" si="33"/>
        <v>8</v>
      </c>
      <c r="P262" s="64">
        <v>24685</v>
      </c>
      <c r="Q262" s="31">
        <f t="shared" si="34"/>
        <v>196708</v>
      </c>
      <c r="R262" s="64" t="str">
        <f t="shared" si="35"/>
        <v>Normal</v>
      </c>
      <c r="S262" s="65">
        <v>33900</v>
      </c>
      <c r="T262" s="65">
        <f t="shared" si="36"/>
        <v>0</v>
      </c>
      <c r="U262" s="69">
        <f t="shared" si="41"/>
        <v>0</v>
      </c>
      <c r="V262" s="70">
        <f t="shared" si="37"/>
        <v>0</v>
      </c>
      <c r="W262" s="70">
        <f t="shared" si="38"/>
        <v>0</v>
      </c>
      <c r="X262" s="70">
        <f t="shared" si="39"/>
        <v>0</v>
      </c>
      <c r="Y262" s="71">
        <f t="shared" si="40"/>
        <v>0</v>
      </c>
    </row>
    <row r="263" spans="14:25" x14ac:dyDescent="0.25">
      <c r="N263" s="4">
        <f t="shared" si="32"/>
        <v>1967</v>
      </c>
      <c r="O263" s="4">
        <f t="shared" si="33"/>
        <v>9</v>
      </c>
      <c r="P263" s="64">
        <v>24716</v>
      </c>
      <c r="Q263" s="31">
        <f t="shared" si="34"/>
        <v>196709</v>
      </c>
      <c r="R263" s="64" t="str">
        <f t="shared" si="35"/>
        <v>Normal</v>
      </c>
      <c r="S263" s="65">
        <v>35500</v>
      </c>
      <c r="T263" s="65">
        <f t="shared" si="36"/>
        <v>0</v>
      </c>
      <c r="U263" s="69">
        <f t="shared" si="41"/>
        <v>0</v>
      </c>
      <c r="V263" s="70">
        <f t="shared" si="37"/>
        <v>0</v>
      </c>
      <c r="W263" s="70">
        <f t="shared" si="38"/>
        <v>0</v>
      </c>
      <c r="X263" s="70">
        <f t="shared" si="39"/>
        <v>0</v>
      </c>
      <c r="Y263" s="71">
        <f t="shared" si="40"/>
        <v>0</v>
      </c>
    </row>
    <row r="264" spans="14:25" x14ac:dyDescent="0.25">
      <c r="N264" s="4">
        <f t="shared" si="32"/>
        <v>1967</v>
      </c>
      <c r="O264" s="4">
        <f t="shared" si="33"/>
        <v>10</v>
      </c>
      <c r="P264" s="64">
        <v>24746</v>
      </c>
      <c r="Q264" s="31">
        <f t="shared" si="34"/>
        <v>196710</v>
      </c>
      <c r="R264" s="64" t="str">
        <f t="shared" si="35"/>
        <v>Normal</v>
      </c>
      <c r="S264" s="65">
        <v>39100.000000000007</v>
      </c>
      <c r="T264" s="65">
        <f t="shared" si="36"/>
        <v>778</v>
      </c>
      <c r="U264" s="69">
        <f t="shared" si="41"/>
        <v>778</v>
      </c>
      <c r="V264" s="70">
        <f t="shared" si="37"/>
        <v>0</v>
      </c>
      <c r="W264" s="70">
        <f t="shared" si="38"/>
        <v>1.7481942671619473</v>
      </c>
      <c r="X264" s="70">
        <f t="shared" si="39"/>
        <v>0</v>
      </c>
      <c r="Y264" s="71">
        <f t="shared" si="40"/>
        <v>0</v>
      </c>
    </row>
    <row r="265" spans="14:25" x14ac:dyDescent="0.25">
      <c r="N265" s="4">
        <f t="shared" si="32"/>
        <v>1967</v>
      </c>
      <c r="O265" s="4">
        <f t="shared" si="33"/>
        <v>11</v>
      </c>
      <c r="P265" s="64">
        <v>24777</v>
      </c>
      <c r="Q265" s="31">
        <f t="shared" si="34"/>
        <v>196711</v>
      </c>
      <c r="R265" s="64" t="str">
        <f t="shared" si="35"/>
        <v>Normal</v>
      </c>
      <c r="S265" s="65">
        <v>4200.0000000000027</v>
      </c>
      <c r="T265" s="65">
        <f t="shared" si="36"/>
        <v>0</v>
      </c>
      <c r="U265" s="69">
        <f t="shared" si="41"/>
        <v>776.25180573283808</v>
      </c>
      <c r="V265" s="70">
        <f t="shared" si="37"/>
        <v>0</v>
      </c>
      <c r="W265" s="70">
        <f t="shared" si="38"/>
        <v>0.7941179830537991</v>
      </c>
      <c r="X265" s="70">
        <f t="shared" si="39"/>
        <v>0</v>
      </c>
      <c r="Y265" s="71">
        <f t="shared" si="40"/>
        <v>0</v>
      </c>
    </row>
    <row r="266" spans="14:25" x14ac:dyDescent="0.25">
      <c r="N266" s="4">
        <f t="shared" si="32"/>
        <v>1967</v>
      </c>
      <c r="O266" s="4">
        <f t="shared" si="33"/>
        <v>12</v>
      </c>
      <c r="P266" s="64">
        <v>24807</v>
      </c>
      <c r="Q266" s="31">
        <f t="shared" si="34"/>
        <v>196712</v>
      </c>
      <c r="R266" s="64" t="str">
        <f t="shared" si="35"/>
        <v>Normal</v>
      </c>
      <c r="S266" s="65">
        <v>0</v>
      </c>
      <c r="T266" s="65">
        <f t="shared" si="36"/>
        <v>0</v>
      </c>
      <c r="U266" s="69">
        <f t="shared" si="41"/>
        <v>775.45768774978433</v>
      </c>
      <c r="V266" s="70">
        <f t="shared" si="37"/>
        <v>0</v>
      </c>
      <c r="W266" s="70">
        <f t="shared" si="38"/>
        <v>0.21714113345797278</v>
      </c>
      <c r="X266" s="70">
        <f t="shared" si="39"/>
        <v>0</v>
      </c>
      <c r="Y266" s="71">
        <f t="shared" si="40"/>
        <v>0</v>
      </c>
    </row>
    <row r="267" spans="14:25" x14ac:dyDescent="0.25">
      <c r="N267" s="4">
        <f t="shared" si="32"/>
        <v>1968</v>
      </c>
      <c r="O267" s="4">
        <f t="shared" si="33"/>
        <v>1</v>
      </c>
      <c r="P267" s="64">
        <v>24838</v>
      </c>
      <c r="Q267" s="31">
        <f t="shared" si="34"/>
        <v>196801</v>
      </c>
      <c r="R267" s="64" t="str">
        <f t="shared" si="35"/>
        <v>Normal</v>
      </c>
      <c r="S267" s="65">
        <v>0</v>
      </c>
      <c r="T267" s="65">
        <f t="shared" si="36"/>
        <v>0</v>
      </c>
      <c r="U267" s="69">
        <f t="shared" si="41"/>
        <v>775.24054661632636</v>
      </c>
      <c r="V267" s="70">
        <f t="shared" si="37"/>
        <v>0</v>
      </c>
      <c r="W267" s="70">
        <f t="shared" si="38"/>
        <v>0.49090298929130283</v>
      </c>
      <c r="X267" s="70">
        <f t="shared" si="39"/>
        <v>0</v>
      </c>
      <c r="Y267" s="71">
        <f t="shared" si="40"/>
        <v>0</v>
      </c>
    </row>
    <row r="268" spans="14:25" x14ac:dyDescent="0.25">
      <c r="N268" s="4">
        <f t="shared" si="32"/>
        <v>1968</v>
      </c>
      <c r="O268" s="4">
        <f t="shared" si="33"/>
        <v>2</v>
      </c>
      <c r="P268" s="64">
        <v>24869</v>
      </c>
      <c r="Q268" s="31">
        <f t="shared" si="34"/>
        <v>196802</v>
      </c>
      <c r="R268" s="64" t="str">
        <f t="shared" si="35"/>
        <v>Normal</v>
      </c>
      <c r="S268" s="65">
        <v>37800</v>
      </c>
      <c r="T268" s="65">
        <f t="shared" si="36"/>
        <v>0</v>
      </c>
      <c r="U268" s="69">
        <f t="shared" si="41"/>
        <v>774.74964362703508</v>
      </c>
      <c r="V268" s="70">
        <f t="shared" si="37"/>
        <v>0</v>
      </c>
      <c r="W268" s="70">
        <f t="shared" si="38"/>
        <v>1.6419751662605278</v>
      </c>
      <c r="X268" s="70">
        <f t="shared" si="39"/>
        <v>0</v>
      </c>
      <c r="Y268" s="71">
        <f t="shared" si="40"/>
        <v>0</v>
      </c>
    </row>
    <row r="269" spans="14:25" x14ac:dyDescent="0.25">
      <c r="N269" s="4">
        <f t="shared" si="32"/>
        <v>1968</v>
      </c>
      <c r="O269" s="4">
        <f t="shared" si="33"/>
        <v>3</v>
      </c>
      <c r="P269" s="64">
        <v>24898</v>
      </c>
      <c r="Q269" s="31">
        <f t="shared" si="34"/>
        <v>196803</v>
      </c>
      <c r="R269" s="64" t="str">
        <f t="shared" si="35"/>
        <v>Normal</v>
      </c>
      <c r="S269" s="65">
        <v>72300</v>
      </c>
      <c r="T269" s="65">
        <f t="shared" si="36"/>
        <v>0</v>
      </c>
      <c r="U269" s="69">
        <f t="shared" si="41"/>
        <v>773.10766846077456</v>
      </c>
      <c r="V269" s="70">
        <f t="shared" si="37"/>
        <v>773.10766846077456</v>
      </c>
      <c r="W269" s="70">
        <f t="shared" si="38"/>
        <v>0</v>
      </c>
      <c r="X269" s="70">
        <f t="shared" si="39"/>
        <v>34.906101433243336</v>
      </c>
      <c r="Y269" s="71">
        <f t="shared" si="40"/>
        <v>738.20156702753127</v>
      </c>
    </row>
    <row r="270" spans="14:25" x14ac:dyDescent="0.25">
      <c r="N270" s="4">
        <f t="shared" si="32"/>
        <v>1968</v>
      </c>
      <c r="O270" s="4">
        <f t="shared" si="33"/>
        <v>4</v>
      </c>
      <c r="P270" s="64">
        <v>24929</v>
      </c>
      <c r="Q270" s="31">
        <f t="shared" si="34"/>
        <v>196804</v>
      </c>
      <c r="R270" s="64" t="str">
        <f t="shared" si="35"/>
        <v>Normal</v>
      </c>
      <c r="S270" s="65">
        <v>37600.000000000007</v>
      </c>
      <c r="T270" s="65">
        <f t="shared" si="36"/>
        <v>0</v>
      </c>
      <c r="U270" s="69">
        <f t="shared" si="41"/>
        <v>0</v>
      </c>
      <c r="V270" s="70">
        <f t="shared" si="37"/>
        <v>0</v>
      </c>
      <c r="W270" s="70">
        <f t="shared" si="38"/>
        <v>0</v>
      </c>
      <c r="X270" s="70">
        <f t="shared" si="39"/>
        <v>0</v>
      </c>
      <c r="Y270" s="71">
        <f t="shared" si="40"/>
        <v>0</v>
      </c>
    </row>
    <row r="271" spans="14:25" x14ac:dyDescent="0.25">
      <c r="N271" s="4">
        <f t="shared" ref="N271:N334" si="42">YEAR(P271)</f>
        <v>1968</v>
      </c>
      <c r="O271" s="4">
        <f t="shared" ref="O271:O334" si="43">MONTH(P271)</f>
        <v>5</v>
      </c>
      <c r="P271" s="64">
        <v>24959</v>
      </c>
      <c r="Q271" s="31">
        <f t="shared" ref="Q271:Q334" si="44">YEAR(P271)*100+MONTH(P271)</f>
        <v>196805</v>
      </c>
      <c r="R271" s="64" t="str">
        <f t="shared" ref="R271:R334" si="45">INDEX($B$15:$B$62,MATCH(N271,$A$15:$A$63,0))</f>
        <v>Normal</v>
      </c>
      <c r="S271" s="65">
        <v>77300</v>
      </c>
      <c r="T271" s="65">
        <f t="shared" ref="T271:T334" si="46">IF(O271=10,VLOOKUP(YEAR(P271),$A$15:$E$62,5,FALSE),0)</f>
        <v>0</v>
      </c>
      <c r="U271" s="69">
        <f t="shared" si="41"/>
        <v>0</v>
      </c>
      <c r="V271" s="70">
        <f t="shared" ref="V271:V334" si="47">IF(OR(O271&lt;3,O271&gt;8),0,IF(S271&gt;0,MIN(U271,S271),0))</f>
        <v>0</v>
      </c>
      <c r="W271" s="70">
        <f t="shared" ref="W271:W334" si="48">(U271-V271)*VLOOKUP(O271,$G$16:$I$27,3,FALSE)</f>
        <v>0</v>
      </c>
      <c r="X271" s="70">
        <f t="shared" ref="X271:X334" si="49">V271*(1-INDEX($J$16:$L$27,MATCH(O271,$G$16:$G$27,0),MATCH(R271,$J$15:$L$15,0)))</f>
        <v>0</v>
      </c>
      <c r="Y271" s="71">
        <f t="shared" ref="Y271:Y334" si="50">V271-X271</f>
        <v>0</v>
      </c>
    </row>
    <row r="272" spans="14:25" x14ac:dyDescent="0.25">
      <c r="N272" s="4">
        <f t="shared" si="42"/>
        <v>1968</v>
      </c>
      <c r="O272" s="4">
        <f t="shared" si="43"/>
        <v>6</v>
      </c>
      <c r="P272" s="64">
        <v>24990</v>
      </c>
      <c r="Q272" s="31">
        <f t="shared" si="44"/>
        <v>196806</v>
      </c>
      <c r="R272" s="64" t="str">
        <f t="shared" si="45"/>
        <v>Normal</v>
      </c>
      <c r="S272" s="65">
        <v>87199.999999999985</v>
      </c>
      <c r="T272" s="65">
        <f t="shared" si="46"/>
        <v>0</v>
      </c>
      <c r="U272" s="69">
        <f t="shared" ref="U272:U335" si="51">U271-V271-W271+T272</f>
        <v>0</v>
      </c>
      <c r="V272" s="70">
        <f t="shared" si="47"/>
        <v>0</v>
      </c>
      <c r="W272" s="70">
        <f t="shared" si="48"/>
        <v>0</v>
      </c>
      <c r="X272" s="70">
        <f t="shared" si="49"/>
        <v>0</v>
      </c>
      <c r="Y272" s="71">
        <f t="shared" si="50"/>
        <v>0</v>
      </c>
    </row>
    <row r="273" spans="14:25" x14ac:dyDescent="0.25">
      <c r="N273" s="4">
        <f t="shared" si="42"/>
        <v>1968</v>
      </c>
      <c r="O273" s="4">
        <f t="shared" si="43"/>
        <v>7</v>
      </c>
      <c r="P273" s="64">
        <v>25020</v>
      </c>
      <c r="Q273" s="31">
        <f t="shared" si="44"/>
        <v>196807</v>
      </c>
      <c r="R273" s="64" t="str">
        <f t="shared" si="45"/>
        <v>Normal</v>
      </c>
      <c r="S273" s="65">
        <v>24199.999999999996</v>
      </c>
      <c r="T273" s="65">
        <f t="shared" si="46"/>
        <v>0</v>
      </c>
      <c r="U273" s="69">
        <f t="shared" si="51"/>
        <v>0</v>
      </c>
      <c r="V273" s="70">
        <f t="shared" si="47"/>
        <v>0</v>
      </c>
      <c r="W273" s="70">
        <f t="shared" si="48"/>
        <v>0</v>
      </c>
      <c r="X273" s="70">
        <f t="shared" si="49"/>
        <v>0</v>
      </c>
      <c r="Y273" s="71">
        <f t="shared" si="50"/>
        <v>0</v>
      </c>
    </row>
    <row r="274" spans="14:25" x14ac:dyDescent="0.25">
      <c r="N274" s="4">
        <f t="shared" si="42"/>
        <v>1968</v>
      </c>
      <c r="O274" s="4">
        <f t="shared" si="43"/>
        <v>8</v>
      </c>
      <c r="P274" s="64">
        <v>25051</v>
      </c>
      <c r="Q274" s="31">
        <f t="shared" si="44"/>
        <v>196808</v>
      </c>
      <c r="R274" s="64" t="str">
        <f t="shared" si="45"/>
        <v>Normal</v>
      </c>
      <c r="S274" s="65">
        <v>20900</v>
      </c>
      <c r="T274" s="65">
        <f t="shared" si="46"/>
        <v>0</v>
      </c>
      <c r="U274" s="69">
        <f t="shared" si="51"/>
        <v>0</v>
      </c>
      <c r="V274" s="70">
        <f t="shared" si="47"/>
        <v>0</v>
      </c>
      <c r="W274" s="70">
        <f t="shared" si="48"/>
        <v>0</v>
      </c>
      <c r="X274" s="70">
        <f t="shared" si="49"/>
        <v>0</v>
      </c>
      <c r="Y274" s="71">
        <f t="shared" si="50"/>
        <v>0</v>
      </c>
    </row>
    <row r="275" spans="14:25" x14ac:dyDescent="0.25">
      <c r="N275" s="4">
        <f t="shared" si="42"/>
        <v>1968</v>
      </c>
      <c r="O275" s="4">
        <f t="shared" si="43"/>
        <v>9</v>
      </c>
      <c r="P275" s="64">
        <v>25082</v>
      </c>
      <c r="Q275" s="31">
        <f t="shared" si="44"/>
        <v>196809</v>
      </c>
      <c r="R275" s="64" t="str">
        <f t="shared" si="45"/>
        <v>Normal</v>
      </c>
      <c r="S275" s="65">
        <v>35600</v>
      </c>
      <c r="T275" s="65">
        <f t="shared" si="46"/>
        <v>0</v>
      </c>
      <c r="U275" s="69">
        <f t="shared" si="51"/>
        <v>0</v>
      </c>
      <c r="V275" s="70">
        <f t="shared" si="47"/>
        <v>0</v>
      </c>
      <c r="W275" s="70">
        <f t="shared" si="48"/>
        <v>0</v>
      </c>
      <c r="X275" s="70">
        <f t="shared" si="49"/>
        <v>0</v>
      </c>
      <c r="Y275" s="71">
        <f t="shared" si="50"/>
        <v>0</v>
      </c>
    </row>
    <row r="276" spans="14:25" x14ac:dyDescent="0.25">
      <c r="N276" s="4">
        <f t="shared" si="42"/>
        <v>1968</v>
      </c>
      <c r="O276" s="4">
        <f t="shared" si="43"/>
        <v>10</v>
      </c>
      <c r="P276" s="64">
        <v>25112</v>
      </c>
      <c r="Q276" s="31">
        <f t="shared" si="44"/>
        <v>196810</v>
      </c>
      <c r="R276" s="64" t="str">
        <f t="shared" si="45"/>
        <v>Normal</v>
      </c>
      <c r="S276" s="65">
        <v>45000</v>
      </c>
      <c r="T276" s="65">
        <f t="shared" si="46"/>
        <v>778</v>
      </c>
      <c r="U276" s="69">
        <f t="shared" si="51"/>
        <v>778</v>
      </c>
      <c r="V276" s="70">
        <f t="shared" si="47"/>
        <v>0</v>
      </c>
      <c r="W276" s="70">
        <f t="shared" si="48"/>
        <v>1.7481942671619473</v>
      </c>
      <c r="X276" s="70">
        <f t="shared" si="49"/>
        <v>0</v>
      </c>
      <c r="Y276" s="71">
        <f t="shared" si="50"/>
        <v>0</v>
      </c>
    </row>
    <row r="277" spans="14:25" x14ac:dyDescent="0.25">
      <c r="N277" s="4">
        <f t="shared" si="42"/>
        <v>1968</v>
      </c>
      <c r="O277" s="4">
        <f t="shared" si="43"/>
        <v>11</v>
      </c>
      <c r="P277" s="64">
        <v>25143</v>
      </c>
      <c r="Q277" s="31">
        <f t="shared" si="44"/>
        <v>196811</v>
      </c>
      <c r="R277" s="64" t="str">
        <f t="shared" si="45"/>
        <v>Normal</v>
      </c>
      <c r="S277" s="65">
        <v>0</v>
      </c>
      <c r="T277" s="65">
        <f t="shared" si="46"/>
        <v>0</v>
      </c>
      <c r="U277" s="69">
        <f t="shared" si="51"/>
        <v>776.25180573283808</v>
      </c>
      <c r="V277" s="70">
        <f t="shared" si="47"/>
        <v>0</v>
      </c>
      <c r="W277" s="70">
        <f t="shared" si="48"/>
        <v>0.7941179830537991</v>
      </c>
      <c r="X277" s="70">
        <f t="shared" si="49"/>
        <v>0</v>
      </c>
      <c r="Y277" s="71">
        <f t="shared" si="50"/>
        <v>0</v>
      </c>
    </row>
    <row r="278" spans="14:25" x14ac:dyDescent="0.25">
      <c r="N278" s="4">
        <f t="shared" si="42"/>
        <v>1968</v>
      </c>
      <c r="O278" s="4">
        <f t="shared" si="43"/>
        <v>12</v>
      </c>
      <c r="P278" s="64">
        <v>25173</v>
      </c>
      <c r="Q278" s="31">
        <f t="shared" si="44"/>
        <v>196812</v>
      </c>
      <c r="R278" s="64" t="str">
        <f t="shared" si="45"/>
        <v>Normal</v>
      </c>
      <c r="S278" s="65">
        <v>3000</v>
      </c>
      <c r="T278" s="65">
        <f t="shared" si="46"/>
        <v>0</v>
      </c>
      <c r="U278" s="69">
        <f t="shared" si="51"/>
        <v>775.45768774978433</v>
      </c>
      <c r="V278" s="70">
        <f t="shared" si="47"/>
        <v>0</v>
      </c>
      <c r="W278" s="70">
        <f t="shared" si="48"/>
        <v>0.21714113345797278</v>
      </c>
      <c r="X278" s="70">
        <f t="shared" si="49"/>
        <v>0</v>
      </c>
      <c r="Y278" s="71">
        <f t="shared" si="50"/>
        <v>0</v>
      </c>
    </row>
    <row r="279" spans="14:25" x14ac:dyDescent="0.25">
      <c r="N279" s="4">
        <f t="shared" si="42"/>
        <v>1969</v>
      </c>
      <c r="O279" s="4">
        <f t="shared" si="43"/>
        <v>1</v>
      </c>
      <c r="P279" s="64">
        <v>25204</v>
      </c>
      <c r="Q279" s="31">
        <f t="shared" si="44"/>
        <v>196901</v>
      </c>
      <c r="R279" s="64" t="str">
        <f t="shared" si="45"/>
        <v>Normal</v>
      </c>
      <c r="S279" s="65">
        <v>0</v>
      </c>
      <c r="T279" s="65">
        <f t="shared" si="46"/>
        <v>0</v>
      </c>
      <c r="U279" s="69">
        <f t="shared" si="51"/>
        <v>775.24054661632636</v>
      </c>
      <c r="V279" s="70">
        <f t="shared" si="47"/>
        <v>0</v>
      </c>
      <c r="W279" s="70">
        <f t="shared" si="48"/>
        <v>0.49090298929130283</v>
      </c>
      <c r="X279" s="70">
        <f t="shared" si="49"/>
        <v>0</v>
      </c>
      <c r="Y279" s="71">
        <f t="shared" si="50"/>
        <v>0</v>
      </c>
    </row>
    <row r="280" spans="14:25" x14ac:dyDescent="0.25">
      <c r="N280" s="4">
        <f t="shared" si="42"/>
        <v>1969</v>
      </c>
      <c r="O280" s="4">
        <f t="shared" si="43"/>
        <v>2</v>
      </c>
      <c r="P280" s="64">
        <v>25235</v>
      </c>
      <c r="Q280" s="31">
        <f t="shared" si="44"/>
        <v>196902</v>
      </c>
      <c r="R280" s="64" t="str">
        <f t="shared" si="45"/>
        <v>Normal</v>
      </c>
      <c r="S280" s="65">
        <v>40900.000000000007</v>
      </c>
      <c r="T280" s="65">
        <f t="shared" si="46"/>
        <v>0</v>
      </c>
      <c r="U280" s="69">
        <f t="shared" si="51"/>
        <v>774.74964362703508</v>
      </c>
      <c r="V280" s="70">
        <f t="shared" si="47"/>
        <v>0</v>
      </c>
      <c r="W280" s="70">
        <f t="shared" si="48"/>
        <v>1.6419751662605278</v>
      </c>
      <c r="X280" s="70">
        <f t="shared" si="49"/>
        <v>0</v>
      </c>
      <c r="Y280" s="71">
        <f t="shared" si="50"/>
        <v>0</v>
      </c>
    </row>
    <row r="281" spans="14:25" x14ac:dyDescent="0.25">
      <c r="N281" s="4">
        <f t="shared" si="42"/>
        <v>1969</v>
      </c>
      <c r="O281" s="4">
        <f t="shared" si="43"/>
        <v>3</v>
      </c>
      <c r="P281" s="64">
        <v>25263</v>
      </c>
      <c r="Q281" s="31">
        <f t="shared" si="44"/>
        <v>196903</v>
      </c>
      <c r="R281" s="64" t="str">
        <f t="shared" si="45"/>
        <v>Normal</v>
      </c>
      <c r="S281" s="65">
        <v>0</v>
      </c>
      <c r="T281" s="65">
        <f t="shared" si="46"/>
        <v>0</v>
      </c>
      <c r="U281" s="69">
        <f t="shared" si="51"/>
        <v>773.10766846077456</v>
      </c>
      <c r="V281" s="70">
        <f t="shared" si="47"/>
        <v>0</v>
      </c>
      <c r="W281" s="70">
        <f t="shared" si="48"/>
        <v>1.7602666592138947</v>
      </c>
      <c r="X281" s="70">
        <f t="shared" si="49"/>
        <v>0</v>
      </c>
      <c r="Y281" s="71">
        <f t="shared" si="50"/>
        <v>0</v>
      </c>
    </row>
    <row r="282" spans="14:25" x14ac:dyDescent="0.25">
      <c r="N282" s="4">
        <f t="shared" si="42"/>
        <v>1969</v>
      </c>
      <c r="O282" s="4">
        <f t="shared" si="43"/>
        <v>4</v>
      </c>
      <c r="P282" s="64">
        <v>25294</v>
      </c>
      <c r="Q282" s="31">
        <f t="shared" si="44"/>
        <v>196904</v>
      </c>
      <c r="R282" s="64" t="str">
        <f t="shared" si="45"/>
        <v>Normal</v>
      </c>
      <c r="S282" s="65">
        <v>23100.000000000007</v>
      </c>
      <c r="T282" s="65">
        <f t="shared" si="46"/>
        <v>0</v>
      </c>
      <c r="U282" s="69">
        <f t="shared" si="51"/>
        <v>771.34740180156064</v>
      </c>
      <c r="V282" s="70">
        <f t="shared" si="47"/>
        <v>771.34740180156064</v>
      </c>
      <c r="W282" s="70">
        <f t="shared" si="48"/>
        <v>0</v>
      </c>
      <c r="X282" s="70">
        <f t="shared" si="49"/>
        <v>57.000749504151372</v>
      </c>
      <c r="Y282" s="71">
        <f t="shared" si="50"/>
        <v>714.34665229740926</v>
      </c>
    </row>
    <row r="283" spans="14:25" x14ac:dyDescent="0.25">
      <c r="N283" s="4">
        <f t="shared" si="42"/>
        <v>1969</v>
      </c>
      <c r="O283" s="4">
        <f t="shared" si="43"/>
        <v>5</v>
      </c>
      <c r="P283" s="64">
        <v>25324</v>
      </c>
      <c r="Q283" s="31">
        <f t="shared" si="44"/>
        <v>196905</v>
      </c>
      <c r="R283" s="64" t="str">
        <f t="shared" si="45"/>
        <v>Normal</v>
      </c>
      <c r="S283" s="65">
        <v>1400.0000000000057</v>
      </c>
      <c r="T283" s="65">
        <f t="shared" si="46"/>
        <v>0</v>
      </c>
      <c r="U283" s="69">
        <f t="shared" si="51"/>
        <v>0</v>
      </c>
      <c r="V283" s="70">
        <f t="shared" si="47"/>
        <v>0</v>
      </c>
      <c r="W283" s="70">
        <f t="shared" si="48"/>
        <v>0</v>
      </c>
      <c r="X283" s="70">
        <f t="shared" si="49"/>
        <v>0</v>
      </c>
      <c r="Y283" s="71">
        <f t="shared" si="50"/>
        <v>0</v>
      </c>
    </row>
    <row r="284" spans="14:25" x14ac:dyDescent="0.25">
      <c r="N284" s="4">
        <f t="shared" si="42"/>
        <v>1969</v>
      </c>
      <c r="O284" s="4">
        <f t="shared" si="43"/>
        <v>6</v>
      </c>
      <c r="P284" s="64">
        <v>25355</v>
      </c>
      <c r="Q284" s="31">
        <f t="shared" si="44"/>
        <v>196906</v>
      </c>
      <c r="R284" s="64" t="str">
        <f t="shared" si="45"/>
        <v>Normal</v>
      </c>
      <c r="S284" s="65">
        <v>25399.999999999978</v>
      </c>
      <c r="T284" s="65">
        <f t="shared" si="46"/>
        <v>0</v>
      </c>
      <c r="U284" s="69">
        <f t="shared" si="51"/>
        <v>0</v>
      </c>
      <c r="V284" s="70">
        <f t="shared" si="47"/>
        <v>0</v>
      </c>
      <c r="W284" s="70">
        <f t="shared" si="48"/>
        <v>0</v>
      </c>
      <c r="X284" s="70">
        <f t="shared" si="49"/>
        <v>0</v>
      </c>
      <c r="Y284" s="71">
        <f t="shared" si="50"/>
        <v>0</v>
      </c>
    </row>
    <row r="285" spans="14:25" x14ac:dyDescent="0.25">
      <c r="N285" s="4">
        <f t="shared" si="42"/>
        <v>1969</v>
      </c>
      <c r="O285" s="4">
        <f t="shared" si="43"/>
        <v>7</v>
      </c>
      <c r="P285" s="64">
        <v>25385</v>
      </c>
      <c r="Q285" s="31">
        <f t="shared" si="44"/>
        <v>196907</v>
      </c>
      <c r="R285" s="64" t="str">
        <f t="shared" si="45"/>
        <v>Normal</v>
      </c>
      <c r="S285" s="65">
        <v>0</v>
      </c>
      <c r="T285" s="65">
        <f t="shared" si="46"/>
        <v>0</v>
      </c>
      <c r="U285" s="69">
        <f t="shared" si="51"/>
        <v>0</v>
      </c>
      <c r="V285" s="70">
        <f t="shared" si="47"/>
        <v>0</v>
      </c>
      <c r="W285" s="70">
        <f t="shared" si="48"/>
        <v>0</v>
      </c>
      <c r="X285" s="70">
        <f t="shared" si="49"/>
        <v>0</v>
      </c>
      <c r="Y285" s="71">
        <f t="shared" si="50"/>
        <v>0</v>
      </c>
    </row>
    <row r="286" spans="14:25" x14ac:dyDescent="0.25">
      <c r="N286" s="4">
        <f t="shared" si="42"/>
        <v>1969</v>
      </c>
      <c r="O286" s="4">
        <f t="shared" si="43"/>
        <v>8</v>
      </c>
      <c r="P286" s="64">
        <v>25416</v>
      </c>
      <c r="Q286" s="31">
        <f t="shared" si="44"/>
        <v>196908</v>
      </c>
      <c r="R286" s="64" t="str">
        <f t="shared" si="45"/>
        <v>Normal</v>
      </c>
      <c r="S286" s="65">
        <v>24299.999999999996</v>
      </c>
      <c r="T286" s="65">
        <f t="shared" si="46"/>
        <v>0</v>
      </c>
      <c r="U286" s="69">
        <f t="shared" si="51"/>
        <v>0</v>
      </c>
      <c r="V286" s="70">
        <f t="shared" si="47"/>
        <v>0</v>
      </c>
      <c r="W286" s="70">
        <f t="shared" si="48"/>
        <v>0</v>
      </c>
      <c r="X286" s="70">
        <f t="shared" si="49"/>
        <v>0</v>
      </c>
      <c r="Y286" s="71">
        <f t="shared" si="50"/>
        <v>0</v>
      </c>
    </row>
    <row r="287" spans="14:25" x14ac:dyDescent="0.25">
      <c r="N287" s="4">
        <f t="shared" si="42"/>
        <v>1969</v>
      </c>
      <c r="O287" s="4">
        <f t="shared" si="43"/>
        <v>9</v>
      </c>
      <c r="P287" s="64">
        <v>25447</v>
      </c>
      <c r="Q287" s="31">
        <f t="shared" si="44"/>
        <v>196909</v>
      </c>
      <c r="R287" s="64" t="str">
        <f t="shared" si="45"/>
        <v>Normal</v>
      </c>
      <c r="S287" s="65">
        <v>17799.999999999996</v>
      </c>
      <c r="T287" s="65">
        <f t="shared" si="46"/>
        <v>0</v>
      </c>
      <c r="U287" s="69">
        <f t="shared" si="51"/>
        <v>0</v>
      </c>
      <c r="V287" s="70">
        <f t="shared" si="47"/>
        <v>0</v>
      </c>
      <c r="W287" s="70">
        <f t="shared" si="48"/>
        <v>0</v>
      </c>
      <c r="X287" s="70">
        <f t="shared" si="49"/>
        <v>0</v>
      </c>
      <c r="Y287" s="71">
        <f t="shared" si="50"/>
        <v>0</v>
      </c>
    </row>
    <row r="288" spans="14:25" x14ac:dyDescent="0.25">
      <c r="N288" s="4">
        <f t="shared" si="42"/>
        <v>1969</v>
      </c>
      <c r="O288" s="4">
        <f t="shared" si="43"/>
        <v>10</v>
      </c>
      <c r="P288" s="64">
        <v>25477</v>
      </c>
      <c r="Q288" s="31">
        <f t="shared" si="44"/>
        <v>196910</v>
      </c>
      <c r="R288" s="64" t="str">
        <f t="shared" si="45"/>
        <v>Normal</v>
      </c>
      <c r="S288" s="65">
        <v>14900.000000000005</v>
      </c>
      <c r="T288" s="65">
        <f t="shared" si="46"/>
        <v>778</v>
      </c>
      <c r="U288" s="69">
        <f t="shared" si="51"/>
        <v>778</v>
      </c>
      <c r="V288" s="70">
        <f t="shared" si="47"/>
        <v>0</v>
      </c>
      <c r="W288" s="70">
        <f t="shared" si="48"/>
        <v>1.7481942671619473</v>
      </c>
      <c r="X288" s="70">
        <f t="shared" si="49"/>
        <v>0</v>
      </c>
      <c r="Y288" s="71">
        <f t="shared" si="50"/>
        <v>0</v>
      </c>
    </row>
    <row r="289" spans="14:25" x14ac:dyDescent="0.25">
      <c r="N289" s="4">
        <f t="shared" si="42"/>
        <v>1969</v>
      </c>
      <c r="O289" s="4">
        <f t="shared" si="43"/>
        <v>11</v>
      </c>
      <c r="P289" s="64">
        <v>25508</v>
      </c>
      <c r="Q289" s="31">
        <f t="shared" si="44"/>
        <v>196911</v>
      </c>
      <c r="R289" s="64" t="str">
        <f t="shared" si="45"/>
        <v>Normal</v>
      </c>
      <c r="S289" s="65">
        <v>0</v>
      </c>
      <c r="T289" s="65">
        <f t="shared" si="46"/>
        <v>0</v>
      </c>
      <c r="U289" s="69">
        <f t="shared" si="51"/>
        <v>776.25180573283808</v>
      </c>
      <c r="V289" s="70">
        <f t="shared" si="47"/>
        <v>0</v>
      </c>
      <c r="W289" s="70">
        <f t="shared" si="48"/>
        <v>0.7941179830537991</v>
      </c>
      <c r="X289" s="70">
        <f t="shared" si="49"/>
        <v>0</v>
      </c>
      <c r="Y289" s="71">
        <f t="shared" si="50"/>
        <v>0</v>
      </c>
    </row>
    <row r="290" spans="14:25" x14ac:dyDescent="0.25">
      <c r="N290" s="4">
        <f t="shared" si="42"/>
        <v>1969</v>
      </c>
      <c r="O290" s="4">
        <f t="shared" si="43"/>
        <v>12</v>
      </c>
      <c r="P290" s="64">
        <v>25538</v>
      </c>
      <c r="Q290" s="31">
        <f t="shared" si="44"/>
        <v>196912</v>
      </c>
      <c r="R290" s="64" t="str">
        <f t="shared" si="45"/>
        <v>Normal</v>
      </c>
      <c r="S290" s="65">
        <v>0</v>
      </c>
      <c r="T290" s="65">
        <f t="shared" si="46"/>
        <v>0</v>
      </c>
      <c r="U290" s="69">
        <f t="shared" si="51"/>
        <v>775.45768774978433</v>
      </c>
      <c r="V290" s="70">
        <f t="shared" si="47"/>
        <v>0</v>
      </c>
      <c r="W290" s="70">
        <f t="shared" si="48"/>
        <v>0.21714113345797278</v>
      </c>
      <c r="X290" s="70">
        <f t="shared" si="49"/>
        <v>0</v>
      </c>
      <c r="Y290" s="71">
        <f t="shared" si="50"/>
        <v>0</v>
      </c>
    </row>
    <row r="291" spans="14:25" x14ac:dyDescent="0.25">
      <c r="N291" s="4">
        <f t="shared" si="42"/>
        <v>1970</v>
      </c>
      <c r="O291" s="4">
        <f t="shared" si="43"/>
        <v>1</v>
      </c>
      <c r="P291" s="64">
        <v>25569</v>
      </c>
      <c r="Q291" s="31">
        <f t="shared" si="44"/>
        <v>197001</v>
      </c>
      <c r="R291" s="64" t="str">
        <f t="shared" si="45"/>
        <v>Wet</v>
      </c>
      <c r="S291" s="65">
        <v>0</v>
      </c>
      <c r="T291" s="65">
        <f t="shared" si="46"/>
        <v>0</v>
      </c>
      <c r="U291" s="69">
        <f t="shared" si="51"/>
        <v>775.24054661632636</v>
      </c>
      <c r="V291" s="70">
        <f t="shared" si="47"/>
        <v>0</v>
      </c>
      <c r="W291" s="70">
        <f t="shared" si="48"/>
        <v>0.49090298929130283</v>
      </c>
      <c r="X291" s="70">
        <f t="shared" si="49"/>
        <v>0</v>
      </c>
      <c r="Y291" s="71">
        <f t="shared" si="50"/>
        <v>0</v>
      </c>
    </row>
    <row r="292" spans="14:25" x14ac:dyDescent="0.25">
      <c r="N292" s="4">
        <f t="shared" si="42"/>
        <v>1970</v>
      </c>
      <c r="O292" s="4">
        <f t="shared" si="43"/>
        <v>2</v>
      </c>
      <c r="P292" s="64">
        <v>25600</v>
      </c>
      <c r="Q292" s="31">
        <f t="shared" si="44"/>
        <v>197002</v>
      </c>
      <c r="R292" s="64" t="str">
        <f t="shared" si="45"/>
        <v>Wet</v>
      </c>
      <c r="S292" s="65">
        <v>0</v>
      </c>
      <c r="T292" s="65">
        <f t="shared" si="46"/>
        <v>0</v>
      </c>
      <c r="U292" s="69">
        <f t="shared" si="51"/>
        <v>774.74964362703508</v>
      </c>
      <c r="V292" s="70">
        <f t="shared" si="47"/>
        <v>0</v>
      </c>
      <c r="W292" s="70">
        <f t="shared" si="48"/>
        <v>1.6419751662605278</v>
      </c>
      <c r="X292" s="70">
        <f t="shared" si="49"/>
        <v>0</v>
      </c>
      <c r="Y292" s="71">
        <f t="shared" si="50"/>
        <v>0</v>
      </c>
    </row>
    <row r="293" spans="14:25" x14ac:dyDescent="0.25">
      <c r="N293" s="4">
        <f t="shared" si="42"/>
        <v>1970</v>
      </c>
      <c r="O293" s="4">
        <f t="shared" si="43"/>
        <v>3</v>
      </c>
      <c r="P293" s="64">
        <v>25628</v>
      </c>
      <c r="Q293" s="31">
        <f t="shared" si="44"/>
        <v>197003</v>
      </c>
      <c r="R293" s="64" t="str">
        <f t="shared" si="45"/>
        <v>Wet</v>
      </c>
      <c r="S293" s="65">
        <v>32500</v>
      </c>
      <c r="T293" s="65">
        <f t="shared" si="46"/>
        <v>0</v>
      </c>
      <c r="U293" s="69">
        <f t="shared" si="51"/>
        <v>773.10766846077456</v>
      </c>
      <c r="V293" s="70">
        <f t="shared" si="47"/>
        <v>773.10766846077456</v>
      </c>
      <c r="W293" s="70">
        <f t="shared" si="48"/>
        <v>0</v>
      </c>
      <c r="X293" s="70">
        <f t="shared" si="49"/>
        <v>38.945769407107832</v>
      </c>
      <c r="Y293" s="71">
        <f t="shared" si="50"/>
        <v>734.16189905366673</v>
      </c>
    </row>
    <row r="294" spans="14:25" x14ac:dyDescent="0.25">
      <c r="N294" s="4">
        <f t="shared" si="42"/>
        <v>1970</v>
      </c>
      <c r="O294" s="4">
        <f t="shared" si="43"/>
        <v>4</v>
      </c>
      <c r="P294" s="64">
        <v>25659</v>
      </c>
      <c r="Q294" s="31">
        <f t="shared" si="44"/>
        <v>197004</v>
      </c>
      <c r="R294" s="64" t="str">
        <f t="shared" si="45"/>
        <v>Wet</v>
      </c>
      <c r="S294" s="65">
        <v>0</v>
      </c>
      <c r="T294" s="65">
        <f t="shared" si="46"/>
        <v>0</v>
      </c>
      <c r="U294" s="69">
        <f t="shared" si="51"/>
        <v>0</v>
      </c>
      <c r="V294" s="70">
        <f t="shared" si="47"/>
        <v>0</v>
      </c>
      <c r="W294" s="70">
        <f t="shared" si="48"/>
        <v>0</v>
      </c>
      <c r="X294" s="70">
        <f t="shared" si="49"/>
        <v>0</v>
      </c>
      <c r="Y294" s="71">
        <f t="shared" si="50"/>
        <v>0</v>
      </c>
    </row>
    <row r="295" spans="14:25" x14ac:dyDescent="0.25">
      <c r="N295" s="4">
        <f t="shared" si="42"/>
        <v>1970</v>
      </c>
      <c r="O295" s="4">
        <f t="shared" si="43"/>
        <v>5</v>
      </c>
      <c r="P295" s="64">
        <v>25689</v>
      </c>
      <c r="Q295" s="31">
        <f t="shared" si="44"/>
        <v>197005</v>
      </c>
      <c r="R295" s="64" t="str">
        <f t="shared" si="45"/>
        <v>Wet</v>
      </c>
      <c r="S295" s="65">
        <v>22200.000000000018</v>
      </c>
      <c r="T295" s="65">
        <f t="shared" si="46"/>
        <v>0</v>
      </c>
      <c r="U295" s="69">
        <f t="shared" si="51"/>
        <v>0</v>
      </c>
      <c r="V295" s="70">
        <f t="shared" si="47"/>
        <v>0</v>
      </c>
      <c r="W295" s="70">
        <f t="shared" si="48"/>
        <v>0</v>
      </c>
      <c r="X295" s="70">
        <f t="shared" si="49"/>
        <v>0</v>
      </c>
      <c r="Y295" s="71">
        <f t="shared" si="50"/>
        <v>0</v>
      </c>
    </row>
    <row r="296" spans="14:25" x14ac:dyDescent="0.25">
      <c r="N296" s="4">
        <f t="shared" si="42"/>
        <v>1970</v>
      </c>
      <c r="O296" s="4">
        <f t="shared" si="43"/>
        <v>6</v>
      </c>
      <c r="P296" s="64">
        <v>25720</v>
      </c>
      <c r="Q296" s="31">
        <f t="shared" si="44"/>
        <v>197006</v>
      </c>
      <c r="R296" s="64" t="str">
        <f t="shared" si="45"/>
        <v>Wet</v>
      </c>
      <c r="S296" s="65">
        <v>60699.999999999985</v>
      </c>
      <c r="T296" s="65">
        <f t="shared" si="46"/>
        <v>0</v>
      </c>
      <c r="U296" s="69">
        <f t="shared" si="51"/>
        <v>0</v>
      </c>
      <c r="V296" s="70">
        <f t="shared" si="47"/>
        <v>0</v>
      </c>
      <c r="W296" s="70">
        <f t="shared" si="48"/>
        <v>0</v>
      </c>
      <c r="X296" s="70">
        <f t="shared" si="49"/>
        <v>0</v>
      </c>
      <c r="Y296" s="71">
        <f t="shared" si="50"/>
        <v>0</v>
      </c>
    </row>
    <row r="297" spans="14:25" x14ac:dyDescent="0.25">
      <c r="N297" s="4">
        <f t="shared" si="42"/>
        <v>1970</v>
      </c>
      <c r="O297" s="4">
        <f t="shared" si="43"/>
        <v>7</v>
      </c>
      <c r="P297" s="64">
        <v>25750</v>
      </c>
      <c r="Q297" s="31">
        <f t="shared" si="44"/>
        <v>197007</v>
      </c>
      <c r="R297" s="64" t="str">
        <f t="shared" si="45"/>
        <v>Wet</v>
      </c>
      <c r="S297" s="65">
        <v>0</v>
      </c>
      <c r="T297" s="65">
        <f t="shared" si="46"/>
        <v>0</v>
      </c>
      <c r="U297" s="69">
        <f t="shared" si="51"/>
        <v>0</v>
      </c>
      <c r="V297" s="70">
        <f t="shared" si="47"/>
        <v>0</v>
      </c>
      <c r="W297" s="70">
        <f t="shared" si="48"/>
        <v>0</v>
      </c>
      <c r="X297" s="70">
        <f t="shared" si="49"/>
        <v>0</v>
      </c>
      <c r="Y297" s="71">
        <f t="shared" si="50"/>
        <v>0</v>
      </c>
    </row>
    <row r="298" spans="14:25" x14ac:dyDescent="0.25">
      <c r="N298" s="4">
        <f t="shared" si="42"/>
        <v>1970</v>
      </c>
      <c r="O298" s="4">
        <f t="shared" si="43"/>
        <v>8</v>
      </c>
      <c r="P298" s="64">
        <v>25781</v>
      </c>
      <c r="Q298" s="31">
        <f t="shared" si="44"/>
        <v>197008</v>
      </c>
      <c r="R298" s="64" t="str">
        <f t="shared" si="45"/>
        <v>Wet</v>
      </c>
      <c r="S298" s="65">
        <v>24199.999999999996</v>
      </c>
      <c r="T298" s="65">
        <f t="shared" si="46"/>
        <v>0</v>
      </c>
      <c r="U298" s="69">
        <f t="shared" si="51"/>
        <v>0</v>
      </c>
      <c r="V298" s="70">
        <f t="shared" si="47"/>
        <v>0</v>
      </c>
      <c r="W298" s="70">
        <f t="shared" si="48"/>
        <v>0</v>
      </c>
      <c r="X298" s="70">
        <f t="shared" si="49"/>
        <v>0</v>
      </c>
      <c r="Y298" s="71">
        <f t="shared" si="50"/>
        <v>0</v>
      </c>
    </row>
    <row r="299" spans="14:25" x14ac:dyDescent="0.25">
      <c r="N299" s="4">
        <f t="shared" si="42"/>
        <v>1970</v>
      </c>
      <c r="O299" s="4">
        <f t="shared" si="43"/>
        <v>9</v>
      </c>
      <c r="P299" s="64">
        <v>25812</v>
      </c>
      <c r="Q299" s="31">
        <f t="shared" si="44"/>
        <v>197009</v>
      </c>
      <c r="R299" s="64" t="str">
        <f t="shared" si="45"/>
        <v>Wet</v>
      </c>
      <c r="S299" s="65">
        <v>17700.000000000004</v>
      </c>
      <c r="T299" s="65">
        <f t="shared" si="46"/>
        <v>0</v>
      </c>
      <c r="U299" s="69">
        <f t="shared" si="51"/>
        <v>0</v>
      </c>
      <c r="V299" s="70">
        <f t="shared" si="47"/>
        <v>0</v>
      </c>
      <c r="W299" s="70">
        <f t="shared" si="48"/>
        <v>0</v>
      </c>
      <c r="X299" s="70">
        <f t="shared" si="49"/>
        <v>0</v>
      </c>
      <c r="Y299" s="71">
        <f t="shared" si="50"/>
        <v>0</v>
      </c>
    </row>
    <row r="300" spans="14:25" x14ac:dyDescent="0.25">
      <c r="N300" s="4">
        <f t="shared" si="42"/>
        <v>1970</v>
      </c>
      <c r="O300" s="4">
        <f t="shared" si="43"/>
        <v>10</v>
      </c>
      <c r="P300" s="64">
        <v>25842</v>
      </c>
      <c r="Q300" s="31">
        <f t="shared" si="44"/>
        <v>197010</v>
      </c>
      <c r="R300" s="64" t="str">
        <f t="shared" si="45"/>
        <v>Wet</v>
      </c>
      <c r="S300" s="65">
        <v>51500</v>
      </c>
      <c r="T300" s="65">
        <f t="shared" si="46"/>
        <v>778</v>
      </c>
      <c r="U300" s="69">
        <f t="shared" si="51"/>
        <v>778</v>
      </c>
      <c r="V300" s="70">
        <f t="shared" si="47"/>
        <v>0</v>
      </c>
      <c r="W300" s="70">
        <f t="shared" si="48"/>
        <v>1.7481942671619473</v>
      </c>
      <c r="X300" s="70">
        <f t="shared" si="49"/>
        <v>0</v>
      </c>
      <c r="Y300" s="71">
        <f t="shared" si="50"/>
        <v>0</v>
      </c>
    </row>
    <row r="301" spans="14:25" x14ac:dyDescent="0.25">
      <c r="N301" s="4">
        <f t="shared" si="42"/>
        <v>1970</v>
      </c>
      <c r="O301" s="4">
        <f t="shared" si="43"/>
        <v>11</v>
      </c>
      <c r="P301" s="64">
        <v>25873</v>
      </c>
      <c r="Q301" s="31">
        <f t="shared" si="44"/>
        <v>197011</v>
      </c>
      <c r="R301" s="64" t="str">
        <f t="shared" si="45"/>
        <v>Wet</v>
      </c>
      <c r="S301" s="65">
        <v>9600.0000000000091</v>
      </c>
      <c r="T301" s="65">
        <f t="shared" si="46"/>
        <v>0</v>
      </c>
      <c r="U301" s="69">
        <f t="shared" si="51"/>
        <v>776.25180573283808</v>
      </c>
      <c r="V301" s="70">
        <f t="shared" si="47"/>
        <v>0</v>
      </c>
      <c r="W301" s="70">
        <f t="shared" si="48"/>
        <v>0.7941179830537991</v>
      </c>
      <c r="X301" s="70">
        <f t="shared" si="49"/>
        <v>0</v>
      </c>
      <c r="Y301" s="71">
        <f t="shared" si="50"/>
        <v>0</v>
      </c>
    </row>
    <row r="302" spans="14:25" x14ac:dyDescent="0.25">
      <c r="N302" s="4">
        <f t="shared" si="42"/>
        <v>1970</v>
      </c>
      <c r="O302" s="4">
        <f t="shared" si="43"/>
        <v>12</v>
      </c>
      <c r="P302" s="64">
        <v>25903</v>
      </c>
      <c r="Q302" s="31">
        <f t="shared" si="44"/>
        <v>197012</v>
      </c>
      <c r="R302" s="64" t="str">
        <f t="shared" si="45"/>
        <v>Wet</v>
      </c>
      <c r="S302" s="65">
        <v>6899.9999999999982</v>
      </c>
      <c r="T302" s="65">
        <f t="shared" si="46"/>
        <v>0</v>
      </c>
      <c r="U302" s="69">
        <f t="shared" si="51"/>
        <v>775.45768774978433</v>
      </c>
      <c r="V302" s="70">
        <f t="shared" si="47"/>
        <v>0</v>
      </c>
      <c r="W302" s="70">
        <f t="shared" si="48"/>
        <v>0.21714113345797278</v>
      </c>
      <c r="X302" s="70">
        <f t="shared" si="49"/>
        <v>0</v>
      </c>
      <c r="Y302" s="71">
        <f t="shared" si="50"/>
        <v>0</v>
      </c>
    </row>
    <row r="303" spans="14:25" x14ac:dyDescent="0.25">
      <c r="N303" s="4">
        <f t="shared" si="42"/>
        <v>1971</v>
      </c>
      <c r="O303" s="4">
        <f t="shared" si="43"/>
        <v>1</v>
      </c>
      <c r="P303" s="64">
        <v>25934</v>
      </c>
      <c r="Q303" s="31">
        <f t="shared" si="44"/>
        <v>197101</v>
      </c>
      <c r="R303" s="64" t="str">
        <f t="shared" si="45"/>
        <v>Wet</v>
      </c>
      <c r="S303" s="65">
        <v>0</v>
      </c>
      <c r="T303" s="65">
        <f t="shared" si="46"/>
        <v>0</v>
      </c>
      <c r="U303" s="69">
        <f t="shared" si="51"/>
        <v>775.24054661632636</v>
      </c>
      <c r="V303" s="70">
        <f t="shared" si="47"/>
        <v>0</v>
      </c>
      <c r="W303" s="70">
        <f t="shared" si="48"/>
        <v>0.49090298929130283</v>
      </c>
      <c r="X303" s="70">
        <f t="shared" si="49"/>
        <v>0</v>
      </c>
      <c r="Y303" s="71">
        <f t="shared" si="50"/>
        <v>0</v>
      </c>
    </row>
    <row r="304" spans="14:25" x14ac:dyDescent="0.25">
      <c r="N304" s="4">
        <f t="shared" si="42"/>
        <v>1971</v>
      </c>
      <c r="O304" s="4">
        <f t="shared" si="43"/>
        <v>2</v>
      </c>
      <c r="P304" s="64">
        <v>25965</v>
      </c>
      <c r="Q304" s="31">
        <f t="shared" si="44"/>
        <v>197102</v>
      </c>
      <c r="R304" s="64" t="str">
        <f t="shared" si="45"/>
        <v>Wet</v>
      </c>
      <c r="S304" s="65">
        <v>24700.000000000004</v>
      </c>
      <c r="T304" s="65">
        <f t="shared" si="46"/>
        <v>0</v>
      </c>
      <c r="U304" s="69">
        <f t="shared" si="51"/>
        <v>774.74964362703508</v>
      </c>
      <c r="V304" s="70">
        <f t="shared" si="47"/>
        <v>0</v>
      </c>
      <c r="W304" s="70">
        <f t="shared" si="48"/>
        <v>1.6419751662605278</v>
      </c>
      <c r="X304" s="70">
        <f t="shared" si="49"/>
        <v>0</v>
      </c>
      <c r="Y304" s="71">
        <f t="shared" si="50"/>
        <v>0</v>
      </c>
    </row>
    <row r="305" spans="14:25" x14ac:dyDescent="0.25">
      <c r="N305" s="4">
        <f t="shared" si="42"/>
        <v>1971</v>
      </c>
      <c r="O305" s="4">
        <f t="shared" si="43"/>
        <v>3</v>
      </c>
      <c r="P305" s="64">
        <v>25993</v>
      </c>
      <c r="Q305" s="31">
        <f t="shared" si="44"/>
        <v>197103</v>
      </c>
      <c r="R305" s="64" t="str">
        <f t="shared" si="45"/>
        <v>Wet</v>
      </c>
      <c r="S305" s="65">
        <v>27900.000000000007</v>
      </c>
      <c r="T305" s="65">
        <f t="shared" si="46"/>
        <v>0</v>
      </c>
      <c r="U305" s="69">
        <f t="shared" si="51"/>
        <v>773.10766846077456</v>
      </c>
      <c r="V305" s="70">
        <f t="shared" si="47"/>
        <v>773.10766846077456</v>
      </c>
      <c r="W305" s="70">
        <f t="shared" si="48"/>
        <v>0</v>
      </c>
      <c r="X305" s="70">
        <f t="shared" si="49"/>
        <v>38.945769407107832</v>
      </c>
      <c r="Y305" s="71">
        <f t="shared" si="50"/>
        <v>734.16189905366673</v>
      </c>
    </row>
    <row r="306" spans="14:25" x14ac:dyDescent="0.25">
      <c r="N306" s="4">
        <f t="shared" si="42"/>
        <v>1971</v>
      </c>
      <c r="O306" s="4">
        <f t="shared" si="43"/>
        <v>4</v>
      </c>
      <c r="P306" s="64">
        <v>26024</v>
      </c>
      <c r="Q306" s="31">
        <f t="shared" si="44"/>
        <v>197104</v>
      </c>
      <c r="R306" s="64" t="str">
        <f t="shared" si="45"/>
        <v>Wet</v>
      </c>
      <c r="S306" s="65">
        <v>1300.0000000000114</v>
      </c>
      <c r="T306" s="65">
        <f t="shared" si="46"/>
        <v>0</v>
      </c>
      <c r="U306" s="69">
        <f t="shared" si="51"/>
        <v>0</v>
      </c>
      <c r="V306" s="70">
        <f t="shared" si="47"/>
        <v>0</v>
      </c>
      <c r="W306" s="70">
        <f t="shared" si="48"/>
        <v>0</v>
      </c>
      <c r="X306" s="70">
        <f t="shared" si="49"/>
        <v>0</v>
      </c>
      <c r="Y306" s="71">
        <f t="shared" si="50"/>
        <v>0</v>
      </c>
    </row>
    <row r="307" spans="14:25" x14ac:dyDescent="0.25">
      <c r="N307" s="4">
        <f t="shared" si="42"/>
        <v>1971</v>
      </c>
      <c r="O307" s="4">
        <f t="shared" si="43"/>
        <v>5</v>
      </c>
      <c r="P307" s="64">
        <v>26054</v>
      </c>
      <c r="Q307" s="31">
        <f t="shared" si="44"/>
        <v>197105</v>
      </c>
      <c r="R307" s="64" t="str">
        <f t="shared" si="45"/>
        <v>Wet</v>
      </c>
      <c r="S307" s="65">
        <v>22200.000000000018</v>
      </c>
      <c r="T307" s="65">
        <f t="shared" si="46"/>
        <v>0</v>
      </c>
      <c r="U307" s="69">
        <f t="shared" si="51"/>
        <v>0</v>
      </c>
      <c r="V307" s="70">
        <f t="shared" si="47"/>
        <v>0</v>
      </c>
      <c r="W307" s="70">
        <f t="shared" si="48"/>
        <v>0</v>
      </c>
      <c r="X307" s="70">
        <f t="shared" si="49"/>
        <v>0</v>
      </c>
      <c r="Y307" s="71">
        <f t="shared" si="50"/>
        <v>0</v>
      </c>
    </row>
    <row r="308" spans="14:25" x14ac:dyDescent="0.25">
      <c r="N308" s="4">
        <f t="shared" si="42"/>
        <v>1971</v>
      </c>
      <c r="O308" s="4">
        <f t="shared" si="43"/>
        <v>6</v>
      </c>
      <c r="P308" s="64">
        <v>26085</v>
      </c>
      <c r="Q308" s="31">
        <f t="shared" si="44"/>
        <v>197106</v>
      </c>
      <c r="R308" s="64" t="str">
        <f t="shared" si="45"/>
        <v>Wet</v>
      </c>
      <c r="S308" s="65">
        <v>0</v>
      </c>
      <c r="T308" s="65">
        <f t="shared" si="46"/>
        <v>0</v>
      </c>
      <c r="U308" s="69">
        <f t="shared" si="51"/>
        <v>0</v>
      </c>
      <c r="V308" s="70">
        <f t="shared" si="47"/>
        <v>0</v>
      </c>
      <c r="W308" s="70">
        <f t="shared" si="48"/>
        <v>0</v>
      </c>
      <c r="X308" s="70">
        <f t="shared" si="49"/>
        <v>0</v>
      </c>
      <c r="Y308" s="71">
        <f t="shared" si="50"/>
        <v>0</v>
      </c>
    </row>
    <row r="309" spans="14:25" x14ac:dyDescent="0.25">
      <c r="N309" s="4">
        <f t="shared" si="42"/>
        <v>1971</v>
      </c>
      <c r="O309" s="4">
        <f t="shared" si="43"/>
        <v>7</v>
      </c>
      <c r="P309" s="64">
        <v>26115</v>
      </c>
      <c r="Q309" s="31">
        <f t="shared" si="44"/>
        <v>197107</v>
      </c>
      <c r="R309" s="64" t="str">
        <f t="shared" si="45"/>
        <v>Wet</v>
      </c>
      <c r="S309" s="65">
        <v>0</v>
      </c>
      <c r="T309" s="65">
        <f t="shared" si="46"/>
        <v>0</v>
      </c>
      <c r="U309" s="69">
        <f t="shared" si="51"/>
        <v>0</v>
      </c>
      <c r="V309" s="70">
        <f t="shared" si="47"/>
        <v>0</v>
      </c>
      <c r="W309" s="70">
        <f t="shared" si="48"/>
        <v>0</v>
      </c>
      <c r="X309" s="70">
        <f t="shared" si="49"/>
        <v>0</v>
      </c>
      <c r="Y309" s="71">
        <f t="shared" si="50"/>
        <v>0</v>
      </c>
    </row>
    <row r="310" spans="14:25" x14ac:dyDescent="0.25">
      <c r="N310" s="4">
        <f t="shared" si="42"/>
        <v>1971</v>
      </c>
      <c r="O310" s="4">
        <f t="shared" si="43"/>
        <v>8</v>
      </c>
      <c r="P310" s="64">
        <v>26146</v>
      </c>
      <c r="Q310" s="31">
        <f t="shared" si="44"/>
        <v>197108</v>
      </c>
      <c r="R310" s="64" t="str">
        <f t="shared" si="45"/>
        <v>Wet</v>
      </c>
      <c r="S310" s="65">
        <v>24500</v>
      </c>
      <c r="T310" s="65">
        <f t="shared" si="46"/>
        <v>0</v>
      </c>
      <c r="U310" s="69">
        <f t="shared" si="51"/>
        <v>0</v>
      </c>
      <c r="V310" s="70">
        <f t="shared" si="47"/>
        <v>0</v>
      </c>
      <c r="W310" s="70">
        <f t="shared" si="48"/>
        <v>0</v>
      </c>
      <c r="X310" s="70">
        <f t="shared" si="49"/>
        <v>0</v>
      </c>
      <c r="Y310" s="71">
        <f t="shared" si="50"/>
        <v>0</v>
      </c>
    </row>
    <row r="311" spans="14:25" x14ac:dyDescent="0.25">
      <c r="N311" s="4">
        <f t="shared" si="42"/>
        <v>1971</v>
      </c>
      <c r="O311" s="4">
        <f t="shared" si="43"/>
        <v>9</v>
      </c>
      <c r="P311" s="64">
        <v>26177</v>
      </c>
      <c r="Q311" s="31">
        <f t="shared" si="44"/>
        <v>197109</v>
      </c>
      <c r="R311" s="64" t="str">
        <f t="shared" si="45"/>
        <v>Wet</v>
      </c>
      <c r="S311" s="65">
        <v>17600</v>
      </c>
      <c r="T311" s="65">
        <f t="shared" si="46"/>
        <v>0</v>
      </c>
      <c r="U311" s="69">
        <f t="shared" si="51"/>
        <v>0</v>
      </c>
      <c r="V311" s="70">
        <f t="shared" si="47"/>
        <v>0</v>
      </c>
      <c r="W311" s="70">
        <f t="shared" si="48"/>
        <v>0</v>
      </c>
      <c r="X311" s="70">
        <f t="shared" si="49"/>
        <v>0</v>
      </c>
      <c r="Y311" s="71">
        <f t="shared" si="50"/>
        <v>0</v>
      </c>
    </row>
    <row r="312" spans="14:25" x14ac:dyDescent="0.25">
      <c r="N312" s="4">
        <f t="shared" si="42"/>
        <v>1971</v>
      </c>
      <c r="O312" s="4">
        <f t="shared" si="43"/>
        <v>10</v>
      </c>
      <c r="P312" s="64">
        <v>26207</v>
      </c>
      <c r="Q312" s="31">
        <f t="shared" si="44"/>
        <v>197110</v>
      </c>
      <c r="R312" s="64" t="str">
        <f t="shared" si="45"/>
        <v>Wet</v>
      </c>
      <c r="S312" s="65">
        <v>32599.999999999993</v>
      </c>
      <c r="T312" s="65">
        <f t="shared" si="46"/>
        <v>778</v>
      </c>
      <c r="U312" s="69">
        <f t="shared" si="51"/>
        <v>778</v>
      </c>
      <c r="V312" s="70">
        <f t="shared" si="47"/>
        <v>0</v>
      </c>
      <c r="W312" s="70">
        <f t="shared" si="48"/>
        <v>1.7481942671619473</v>
      </c>
      <c r="X312" s="70">
        <f t="shared" si="49"/>
        <v>0</v>
      </c>
      <c r="Y312" s="71">
        <f t="shared" si="50"/>
        <v>0</v>
      </c>
    </row>
    <row r="313" spans="14:25" x14ac:dyDescent="0.25">
      <c r="N313" s="4">
        <f t="shared" si="42"/>
        <v>1971</v>
      </c>
      <c r="O313" s="4">
        <f t="shared" si="43"/>
        <v>11</v>
      </c>
      <c r="P313" s="64">
        <v>26238</v>
      </c>
      <c r="Q313" s="31">
        <f t="shared" si="44"/>
        <v>197111</v>
      </c>
      <c r="R313" s="64" t="str">
        <f t="shared" si="45"/>
        <v>Wet</v>
      </c>
      <c r="S313" s="65">
        <v>0</v>
      </c>
      <c r="T313" s="65">
        <f t="shared" si="46"/>
        <v>0</v>
      </c>
      <c r="U313" s="69">
        <f t="shared" si="51"/>
        <v>776.25180573283808</v>
      </c>
      <c r="V313" s="70">
        <f t="shared" si="47"/>
        <v>0</v>
      </c>
      <c r="W313" s="70">
        <f t="shared" si="48"/>
        <v>0.7941179830537991</v>
      </c>
      <c r="X313" s="70">
        <f t="shared" si="49"/>
        <v>0</v>
      </c>
      <c r="Y313" s="71">
        <f t="shared" si="50"/>
        <v>0</v>
      </c>
    </row>
    <row r="314" spans="14:25" x14ac:dyDescent="0.25">
      <c r="N314" s="4">
        <f t="shared" si="42"/>
        <v>1971</v>
      </c>
      <c r="O314" s="4">
        <f t="shared" si="43"/>
        <v>12</v>
      </c>
      <c r="P314" s="64">
        <v>26268</v>
      </c>
      <c r="Q314" s="31">
        <f t="shared" si="44"/>
        <v>197112</v>
      </c>
      <c r="R314" s="64" t="str">
        <f t="shared" si="45"/>
        <v>Wet</v>
      </c>
      <c r="S314" s="65">
        <v>0</v>
      </c>
      <c r="T314" s="65">
        <f t="shared" si="46"/>
        <v>0</v>
      </c>
      <c r="U314" s="69">
        <f t="shared" si="51"/>
        <v>775.45768774978433</v>
      </c>
      <c r="V314" s="70">
        <f t="shared" si="47"/>
        <v>0</v>
      </c>
      <c r="W314" s="70">
        <f t="shared" si="48"/>
        <v>0.21714113345797278</v>
      </c>
      <c r="X314" s="70">
        <f t="shared" si="49"/>
        <v>0</v>
      </c>
      <c r="Y314" s="71">
        <f t="shared" si="50"/>
        <v>0</v>
      </c>
    </row>
    <row r="315" spans="14:25" x14ac:dyDescent="0.25">
      <c r="N315" s="4">
        <f t="shared" si="42"/>
        <v>1972</v>
      </c>
      <c r="O315" s="4">
        <f t="shared" si="43"/>
        <v>1</v>
      </c>
      <c r="P315" s="64">
        <v>26299</v>
      </c>
      <c r="Q315" s="31">
        <f t="shared" si="44"/>
        <v>197201</v>
      </c>
      <c r="R315" s="64" t="str">
        <f t="shared" si="45"/>
        <v>Wet</v>
      </c>
      <c r="S315" s="65">
        <v>0</v>
      </c>
      <c r="T315" s="65">
        <f t="shared" si="46"/>
        <v>0</v>
      </c>
      <c r="U315" s="69">
        <f t="shared" si="51"/>
        <v>775.24054661632636</v>
      </c>
      <c r="V315" s="70">
        <f t="shared" si="47"/>
        <v>0</v>
      </c>
      <c r="W315" s="70">
        <f t="shared" si="48"/>
        <v>0.49090298929130283</v>
      </c>
      <c r="X315" s="70">
        <f t="shared" si="49"/>
        <v>0</v>
      </c>
      <c r="Y315" s="71">
        <f t="shared" si="50"/>
        <v>0</v>
      </c>
    </row>
    <row r="316" spans="14:25" x14ac:dyDescent="0.25">
      <c r="N316" s="4">
        <f t="shared" si="42"/>
        <v>1972</v>
      </c>
      <c r="O316" s="4">
        <f t="shared" si="43"/>
        <v>2</v>
      </c>
      <c r="P316" s="64">
        <v>26330</v>
      </c>
      <c r="Q316" s="31">
        <f t="shared" si="44"/>
        <v>197202</v>
      </c>
      <c r="R316" s="64" t="str">
        <f t="shared" si="45"/>
        <v>Wet</v>
      </c>
      <c r="S316" s="65">
        <v>0</v>
      </c>
      <c r="T316" s="65">
        <f t="shared" si="46"/>
        <v>0</v>
      </c>
      <c r="U316" s="69">
        <f t="shared" si="51"/>
        <v>774.74964362703508</v>
      </c>
      <c r="V316" s="70">
        <f t="shared" si="47"/>
        <v>0</v>
      </c>
      <c r="W316" s="70">
        <f t="shared" si="48"/>
        <v>1.6419751662605278</v>
      </c>
      <c r="X316" s="70">
        <f t="shared" si="49"/>
        <v>0</v>
      </c>
      <c r="Y316" s="71">
        <f t="shared" si="50"/>
        <v>0</v>
      </c>
    </row>
    <row r="317" spans="14:25" x14ac:dyDescent="0.25">
      <c r="N317" s="4">
        <f t="shared" si="42"/>
        <v>1972</v>
      </c>
      <c r="O317" s="4">
        <f t="shared" si="43"/>
        <v>3</v>
      </c>
      <c r="P317" s="64">
        <v>26359</v>
      </c>
      <c r="Q317" s="31">
        <f t="shared" si="44"/>
        <v>197203</v>
      </c>
      <c r="R317" s="64" t="str">
        <f t="shared" si="45"/>
        <v>Wet</v>
      </c>
      <c r="S317" s="65">
        <v>9500</v>
      </c>
      <c r="T317" s="65">
        <f t="shared" si="46"/>
        <v>0</v>
      </c>
      <c r="U317" s="69">
        <f t="shared" si="51"/>
        <v>773.10766846077456</v>
      </c>
      <c r="V317" s="70">
        <f t="shared" si="47"/>
        <v>773.10766846077456</v>
      </c>
      <c r="W317" s="70">
        <f t="shared" si="48"/>
        <v>0</v>
      </c>
      <c r="X317" s="70">
        <f t="shared" si="49"/>
        <v>38.945769407107832</v>
      </c>
      <c r="Y317" s="71">
        <f t="shared" si="50"/>
        <v>734.16189905366673</v>
      </c>
    </row>
    <row r="318" spans="14:25" x14ac:dyDescent="0.25">
      <c r="N318" s="4">
        <f t="shared" si="42"/>
        <v>1972</v>
      </c>
      <c r="O318" s="4">
        <f t="shared" si="43"/>
        <v>4</v>
      </c>
      <c r="P318" s="64">
        <v>26390</v>
      </c>
      <c r="Q318" s="31">
        <f t="shared" si="44"/>
        <v>197204</v>
      </c>
      <c r="R318" s="64" t="str">
        <f t="shared" si="45"/>
        <v>Wet</v>
      </c>
      <c r="S318" s="65">
        <v>20400.000000000007</v>
      </c>
      <c r="T318" s="65">
        <f t="shared" si="46"/>
        <v>0</v>
      </c>
      <c r="U318" s="69">
        <f t="shared" si="51"/>
        <v>0</v>
      </c>
      <c r="V318" s="70">
        <f t="shared" si="47"/>
        <v>0</v>
      </c>
      <c r="W318" s="70">
        <f t="shared" si="48"/>
        <v>0</v>
      </c>
      <c r="X318" s="70">
        <f t="shared" si="49"/>
        <v>0</v>
      </c>
      <c r="Y318" s="71">
        <f t="shared" si="50"/>
        <v>0</v>
      </c>
    </row>
    <row r="319" spans="14:25" x14ac:dyDescent="0.25">
      <c r="N319" s="4">
        <f t="shared" si="42"/>
        <v>1972</v>
      </c>
      <c r="O319" s="4">
        <f t="shared" si="43"/>
        <v>5</v>
      </c>
      <c r="P319" s="64">
        <v>26420</v>
      </c>
      <c r="Q319" s="31">
        <f t="shared" si="44"/>
        <v>197205</v>
      </c>
      <c r="R319" s="64" t="str">
        <f t="shared" si="45"/>
        <v>Wet</v>
      </c>
      <c r="S319" s="65">
        <v>22500</v>
      </c>
      <c r="T319" s="65">
        <f t="shared" si="46"/>
        <v>0</v>
      </c>
      <c r="U319" s="69">
        <f t="shared" si="51"/>
        <v>0</v>
      </c>
      <c r="V319" s="70">
        <f t="shared" si="47"/>
        <v>0</v>
      </c>
      <c r="W319" s="70">
        <f t="shared" si="48"/>
        <v>0</v>
      </c>
      <c r="X319" s="70">
        <f t="shared" si="49"/>
        <v>0</v>
      </c>
      <c r="Y319" s="71">
        <f t="shared" si="50"/>
        <v>0</v>
      </c>
    </row>
    <row r="320" spans="14:25" x14ac:dyDescent="0.25">
      <c r="N320" s="4">
        <f t="shared" si="42"/>
        <v>1972</v>
      </c>
      <c r="O320" s="4">
        <f t="shared" si="43"/>
        <v>6</v>
      </c>
      <c r="P320" s="64">
        <v>26451</v>
      </c>
      <c r="Q320" s="31">
        <f t="shared" si="44"/>
        <v>197206</v>
      </c>
      <c r="R320" s="64" t="str">
        <f t="shared" si="45"/>
        <v>Wet</v>
      </c>
      <c r="S320" s="65">
        <v>86699.999999999985</v>
      </c>
      <c r="T320" s="65">
        <f t="shared" si="46"/>
        <v>0</v>
      </c>
      <c r="U320" s="69">
        <f t="shared" si="51"/>
        <v>0</v>
      </c>
      <c r="V320" s="70">
        <f t="shared" si="47"/>
        <v>0</v>
      </c>
      <c r="W320" s="70">
        <f t="shared" si="48"/>
        <v>0</v>
      </c>
      <c r="X320" s="70">
        <f t="shared" si="49"/>
        <v>0</v>
      </c>
      <c r="Y320" s="71">
        <f t="shared" si="50"/>
        <v>0</v>
      </c>
    </row>
    <row r="321" spans="14:25" x14ac:dyDescent="0.25">
      <c r="N321" s="4">
        <f t="shared" si="42"/>
        <v>1972</v>
      </c>
      <c r="O321" s="4">
        <f t="shared" si="43"/>
        <v>7</v>
      </c>
      <c r="P321" s="64">
        <v>26481</v>
      </c>
      <c r="Q321" s="31">
        <f t="shared" si="44"/>
        <v>197207</v>
      </c>
      <c r="R321" s="64" t="str">
        <f t="shared" si="45"/>
        <v>Wet</v>
      </c>
      <c r="S321" s="65">
        <v>24900</v>
      </c>
      <c r="T321" s="65">
        <f t="shared" si="46"/>
        <v>0</v>
      </c>
      <c r="U321" s="69">
        <f t="shared" si="51"/>
        <v>0</v>
      </c>
      <c r="V321" s="70">
        <f t="shared" si="47"/>
        <v>0</v>
      </c>
      <c r="W321" s="70">
        <f t="shared" si="48"/>
        <v>0</v>
      </c>
      <c r="X321" s="70">
        <f t="shared" si="49"/>
        <v>0</v>
      </c>
      <c r="Y321" s="71">
        <f t="shared" si="50"/>
        <v>0</v>
      </c>
    </row>
    <row r="322" spans="14:25" x14ac:dyDescent="0.25">
      <c r="N322" s="4">
        <f t="shared" si="42"/>
        <v>1972</v>
      </c>
      <c r="O322" s="4">
        <f t="shared" si="43"/>
        <v>8</v>
      </c>
      <c r="P322" s="64">
        <v>26512</v>
      </c>
      <c r="Q322" s="31">
        <f t="shared" si="44"/>
        <v>197208</v>
      </c>
      <c r="R322" s="64" t="str">
        <f t="shared" si="45"/>
        <v>Wet</v>
      </c>
      <c r="S322" s="65">
        <v>14299.999999999996</v>
      </c>
      <c r="T322" s="65">
        <f t="shared" si="46"/>
        <v>0</v>
      </c>
      <c r="U322" s="69">
        <f t="shared" si="51"/>
        <v>0</v>
      </c>
      <c r="V322" s="70">
        <f t="shared" si="47"/>
        <v>0</v>
      </c>
      <c r="W322" s="70">
        <f t="shared" si="48"/>
        <v>0</v>
      </c>
      <c r="X322" s="70">
        <f t="shared" si="49"/>
        <v>0</v>
      </c>
      <c r="Y322" s="71">
        <f t="shared" si="50"/>
        <v>0</v>
      </c>
    </row>
    <row r="323" spans="14:25" x14ac:dyDescent="0.25">
      <c r="N323" s="4">
        <f t="shared" si="42"/>
        <v>1972</v>
      </c>
      <c r="O323" s="4">
        <f t="shared" si="43"/>
        <v>9</v>
      </c>
      <c r="P323" s="64">
        <v>26543</v>
      </c>
      <c r="Q323" s="31">
        <f t="shared" si="44"/>
        <v>197209</v>
      </c>
      <c r="R323" s="64" t="str">
        <f t="shared" si="45"/>
        <v>Wet</v>
      </c>
      <c r="S323" s="65">
        <v>35500</v>
      </c>
      <c r="T323" s="65">
        <f t="shared" si="46"/>
        <v>0</v>
      </c>
      <c r="U323" s="69">
        <f t="shared" si="51"/>
        <v>0</v>
      </c>
      <c r="V323" s="70">
        <f t="shared" si="47"/>
        <v>0</v>
      </c>
      <c r="W323" s="70">
        <f t="shared" si="48"/>
        <v>0</v>
      </c>
      <c r="X323" s="70">
        <f t="shared" si="49"/>
        <v>0</v>
      </c>
      <c r="Y323" s="71">
        <f t="shared" si="50"/>
        <v>0</v>
      </c>
    </row>
    <row r="324" spans="14:25" x14ac:dyDescent="0.25">
      <c r="N324" s="4">
        <f t="shared" si="42"/>
        <v>1972</v>
      </c>
      <c r="O324" s="4">
        <f t="shared" si="43"/>
        <v>10</v>
      </c>
      <c r="P324" s="64">
        <v>26573</v>
      </c>
      <c r="Q324" s="31">
        <f t="shared" si="44"/>
        <v>197210</v>
      </c>
      <c r="R324" s="64" t="str">
        <f t="shared" si="45"/>
        <v>Wet</v>
      </c>
      <c r="S324" s="65">
        <v>60000</v>
      </c>
      <c r="T324" s="65">
        <f t="shared" si="46"/>
        <v>778</v>
      </c>
      <c r="U324" s="69">
        <f t="shared" si="51"/>
        <v>778</v>
      </c>
      <c r="V324" s="70">
        <f t="shared" si="47"/>
        <v>0</v>
      </c>
      <c r="W324" s="70">
        <f t="shared" si="48"/>
        <v>1.7481942671619473</v>
      </c>
      <c r="X324" s="70">
        <f t="shared" si="49"/>
        <v>0</v>
      </c>
      <c r="Y324" s="71">
        <f t="shared" si="50"/>
        <v>0</v>
      </c>
    </row>
    <row r="325" spans="14:25" x14ac:dyDescent="0.25">
      <c r="N325" s="4">
        <f t="shared" si="42"/>
        <v>1972</v>
      </c>
      <c r="O325" s="4">
        <f t="shared" si="43"/>
        <v>11</v>
      </c>
      <c r="P325" s="64">
        <v>26604</v>
      </c>
      <c r="Q325" s="31">
        <f t="shared" si="44"/>
        <v>197211</v>
      </c>
      <c r="R325" s="64" t="str">
        <f t="shared" si="45"/>
        <v>Wet</v>
      </c>
      <c r="S325" s="65">
        <v>5400.0000000000055</v>
      </c>
      <c r="T325" s="65">
        <f t="shared" si="46"/>
        <v>0</v>
      </c>
      <c r="U325" s="69">
        <f t="shared" si="51"/>
        <v>776.25180573283808</v>
      </c>
      <c r="V325" s="70">
        <f t="shared" si="47"/>
        <v>0</v>
      </c>
      <c r="W325" s="70">
        <f t="shared" si="48"/>
        <v>0.7941179830537991</v>
      </c>
      <c r="X325" s="70">
        <f t="shared" si="49"/>
        <v>0</v>
      </c>
      <c r="Y325" s="71">
        <f t="shared" si="50"/>
        <v>0</v>
      </c>
    </row>
    <row r="326" spans="14:25" x14ac:dyDescent="0.25">
      <c r="N326" s="4">
        <f t="shared" si="42"/>
        <v>1972</v>
      </c>
      <c r="O326" s="4">
        <f t="shared" si="43"/>
        <v>12</v>
      </c>
      <c r="P326" s="64">
        <v>26634</v>
      </c>
      <c r="Q326" s="31">
        <f t="shared" si="44"/>
        <v>197212</v>
      </c>
      <c r="R326" s="64" t="str">
        <f t="shared" si="45"/>
        <v>Wet</v>
      </c>
      <c r="S326" s="65">
        <v>0</v>
      </c>
      <c r="T326" s="65">
        <f t="shared" si="46"/>
        <v>0</v>
      </c>
      <c r="U326" s="69">
        <f t="shared" si="51"/>
        <v>775.45768774978433</v>
      </c>
      <c r="V326" s="70">
        <f t="shared" si="47"/>
        <v>0</v>
      </c>
      <c r="W326" s="70">
        <f t="shared" si="48"/>
        <v>0.21714113345797278</v>
      </c>
      <c r="X326" s="70">
        <f t="shared" si="49"/>
        <v>0</v>
      </c>
      <c r="Y326" s="71">
        <f t="shared" si="50"/>
        <v>0</v>
      </c>
    </row>
    <row r="327" spans="14:25" x14ac:dyDescent="0.25">
      <c r="N327" s="4">
        <f t="shared" si="42"/>
        <v>1973</v>
      </c>
      <c r="O327" s="4">
        <f t="shared" si="43"/>
        <v>1</v>
      </c>
      <c r="P327" s="64">
        <v>26665</v>
      </c>
      <c r="Q327" s="31">
        <f t="shared" si="44"/>
        <v>197301</v>
      </c>
      <c r="R327" s="64" t="str">
        <f t="shared" si="45"/>
        <v>Wet</v>
      </c>
      <c r="S327" s="65">
        <v>0</v>
      </c>
      <c r="T327" s="65">
        <f t="shared" si="46"/>
        <v>0</v>
      </c>
      <c r="U327" s="69">
        <f t="shared" si="51"/>
        <v>775.24054661632636</v>
      </c>
      <c r="V327" s="70">
        <f t="shared" si="47"/>
        <v>0</v>
      </c>
      <c r="W327" s="70">
        <f t="shared" si="48"/>
        <v>0.49090298929130283</v>
      </c>
      <c r="X327" s="70">
        <f t="shared" si="49"/>
        <v>0</v>
      </c>
      <c r="Y327" s="71">
        <f t="shared" si="50"/>
        <v>0</v>
      </c>
    </row>
    <row r="328" spans="14:25" x14ac:dyDescent="0.25">
      <c r="N328" s="4">
        <f t="shared" si="42"/>
        <v>1973</v>
      </c>
      <c r="O328" s="4">
        <f t="shared" si="43"/>
        <v>2</v>
      </c>
      <c r="P328" s="64">
        <v>26696</v>
      </c>
      <c r="Q328" s="31">
        <f t="shared" si="44"/>
        <v>197302</v>
      </c>
      <c r="R328" s="64" t="str">
        <f t="shared" si="45"/>
        <v>Wet</v>
      </c>
      <c r="S328" s="65">
        <v>0</v>
      </c>
      <c r="T328" s="65">
        <f t="shared" si="46"/>
        <v>0</v>
      </c>
      <c r="U328" s="69">
        <f t="shared" si="51"/>
        <v>774.74964362703508</v>
      </c>
      <c r="V328" s="70">
        <f t="shared" si="47"/>
        <v>0</v>
      </c>
      <c r="W328" s="70">
        <f t="shared" si="48"/>
        <v>1.6419751662605278</v>
      </c>
      <c r="X328" s="70">
        <f t="shared" si="49"/>
        <v>0</v>
      </c>
      <c r="Y328" s="71">
        <f t="shared" si="50"/>
        <v>0</v>
      </c>
    </row>
    <row r="329" spans="14:25" x14ac:dyDescent="0.25">
      <c r="N329" s="4">
        <f t="shared" si="42"/>
        <v>1973</v>
      </c>
      <c r="O329" s="4">
        <f t="shared" si="43"/>
        <v>3</v>
      </c>
      <c r="P329" s="64">
        <v>26724</v>
      </c>
      <c r="Q329" s="31">
        <f t="shared" si="44"/>
        <v>197303</v>
      </c>
      <c r="R329" s="64" t="str">
        <f t="shared" si="45"/>
        <v>Wet</v>
      </c>
      <c r="S329" s="65">
        <v>19300.000000000011</v>
      </c>
      <c r="T329" s="65">
        <f t="shared" si="46"/>
        <v>0</v>
      </c>
      <c r="U329" s="69">
        <f t="shared" si="51"/>
        <v>773.10766846077456</v>
      </c>
      <c r="V329" s="70">
        <f t="shared" si="47"/>
        <v>773.10766846077456</v>
      </c>
      <c r="W329" s="70">
        <f t="shared" si="48"/>
        <v>0</v>
      </c>
      <c r="X329" s="70">
        <f t="shared" si="49"/>
        <v>38.945769407107832</v>
      </c>
      <c r="Y329" s="71">
        <f t="shared" si="50"/>
        <v>734.16189905366673</v>
      </c>
    </row>
    <row r="330" spans="14:25" x14ac:dyDescent="0.25">
      <c r="N330" s="4">
        <f t="shared" si="42"/>
        <v>1973</v>
      </c>
      <c r="O330" s="4">
        <f t="shared" si="43"/>
        <v>4</v>
      </c>
      <c r="P330" s="64">
        <v>26755</v>
      </c>
      <c r="Q330" s="31">
        <f t="shared" si="44"/>
        <v>197304</v>
      </c>
      <c r="R330" s="64" t="str">
        <f t="shared" si="45"/>
        <v>Wet</v>
      </c>
      <c r="S330" s="65">
        <v>0</v>
      </c>
      <c r="T330" s="65">
        <f t="shared" si="46"/>
        <v>0</v>
      </c>
      <c r="U330" s="69">
        <f t="shared" si="51"/>
        <v>0</v>
      </c>
      <c r="V330" s="70">
        <f t="shared" si="47"/>
        <v>0</v>
      </c>
      <c r="W330" s="70">
        <f t="shared" si="48"/>
        <v>0</v>
      </c>
      <c r="X330" s="70">
        <f t="shared" si="49"/>
        <v>0</v>
      </c>
      <c r="Y330" s="71">
        <f t="shared" si="50"/>
        <v>0</v>
      </c>
    </row>
    <row r="331" spans="14:25" x14ac:dyDescent="0.25">
      <c r="N331" s="4">
        <f t="shared" si="42"/>
        <v>1973</v>
      </c>
      <c r="O331" s="4">
        <f t="shared" si="43"/>
        <v>5</v>
      </c>
      <c r="P331" s="64">
        <v>26785</v>
      </c>
      <c r="Q331" s="31">
        <f t="shared" si="44"/>
        <v>197305</v>
      </c>
      <c r="R331" s="64" t="str">
        <f t="shared" si="45"/>
        <v>Wet</v>
      </c>
      <c r="S331" s="65">
        <v>0</v>
      </c>
      <c r="T331" s="65">
        <f t="shared" si="46"/>
        <v>0</v>
      </c>
      <c r="U331" s="69">
        <f t="shared" si="51"/>
        <v>0</v>
      </c>
      <c r="V331" s="70">
        <f t="shared" si="47"/>
        <v>0</v>
      </c>
      <c r="W331" s="70">
        <f t="shared" si="48"/>
        <v>0</v>
      </c>
      <c r="X331" s="70">
        <f t="shared" si="49"/>
        <v>0</v>
      </c>
      <c r="Y331" s="71">
        <f t="shared" si="50"/>
        <v>0</v>
      </c>
    </row>
    <row r="332" spans="14:25" x14ac:dyDescent="0.25">
      <c r="N332" s="4">
        <f t="shared" si="42"/>
        <v>1973</v>
      </c>
      <c r="O332" s="4">
        <f t="shared" si="43"/>
        <v>6</v>
      </c>
      <c r="P332" s="64">
        <v>26816</v>
      </c>
      <c r="Q332" s="31">
        <f t="shared" si="44"/>
        <v>197306</v>
      </c>
      <c r="R332" s="64" t="str">
        <f t="shared" si="45"/>
        <v>Wet</v>
      </c>
      <c r="S332" s="65">
        <v>0</v>
      </c>
      <c r="T332" s="65">
        <f t="shared" si="46"/>
        <v>0</v>
      </c>
      <c r="U332" s="69">
        <f t="shared" si="51"/>
        <v>0</v>
      </c>
      <c r="V332" s="70">
        <f t="shared" si="47"/>
        <v>0</v>
      </c>
      <c r="W332" s="70">
        <f t="shared" si="48"/>
        <v>0</v>
      </c>
      <c r="X332" s="70">
        <f t="shared" si="49"/>
        <v>0</v>
      </c>
      <c r="Y332" s="71">
        <f t="shared" si="50"/>
        <v>0</v>
      </c>
    </row>
    <row r="333" spans="14:25" x14ac:dyDescent="0.25">
      <c r="N333" s="4">
        <f t="shared" si="42"/>
        <v>1973</v>
      </c>
      <c r="O333" s="4">
        <f t="shared" si="43"/>
        <v>7</v>
      </c>
      <c r="P333" s="64">
        <v>26846</v>
      </c>
      <c r="Q333" s="31">
        <f t="shared" si="44"/>
        <v>197307</v>
      </c>
      <c r="R333" s="64" t="str">
        <f t="shared" si="45"/>
        <v>Wet</v>
      </c>
      <c r="S333" s="65">
        <v>399.99999999999147</v>
      </c>
      <c r="T333" s="65">
        <f t="shared" si="46"/>
        <v>0</v>
      </c>
      <c r="U333" s="69">
        <f t="shared" si="51"/>
        <v>0</v>
      </c>
      <c r="V333" s="70">
        <f t="shared" si="47"/>
        <v>0</v>
      </c>
      <c r="W333" s="70">
        <f t="shared" si="48"/>
        <v>0</v>
      </c>
      <c r="X333" s="70">
        <f t="shared" si="49"/>
        <v>0</v>
      </c>
      <c r="Y333" s="71">
        <f t="shared" si="50"/>
        <v>0</v>
      </c>
    </row>
    <row r="334" spans="14:25" x14ac:dyDescent="0.25">
      <c r="N334" s="4">
        <f t="shared" si="42"/>
        <v>1973</v>
      </c>
      <c r="O334" s="4">
        <f t="shared" si="43"/>
        <v>8</v>
      </c>
      <c r="P334" s="64">
        <v>26877</v>
      </c>
      <c r="Q334" s="31">
        <f t="shared" si="44"/>
        <v>197308</v>
      </c>
      <c r="R334" s="64" t="str">
        <f t="shared" si="45"/>
        <v>Wet</v>
      </c>
      <c r="S334" s="65">
        <v>24000</v>
      </c>
      <c r="T334" s="65">
        <f t="shared" si="46"/>
        <v>0</v>
      </c>
      <c r="U334" s="69">
        <f t="shared" si="51"/>
        <v>0</v>
      </c>
      <c r="V334" s="70">
        <f t="shared" si="47"/>
        <v>0</v>
      </c>
      <c r="W334" s="70">
        <f t="shared" si="48"/>
        <v>0</v>
      </c>
      <c r="X334" s="70">
        <f t="shared" si="49"/>
        <v>0</v>
      </c>
      <c r="Y334" s="71">
        <f t="shared" si="50"/>
        <v>0</v>
      </c>
    </row>
    <row r="335" spans="14:25" x14ac:dyDescent="0.25">
      <c r="N335" s="4">
        <f t="shared" ref="N335:N398" si="52">YEAR(P335)</f>
        <v>1973</v>
      </c>
      <c r="O335" s="4">
        <f t="shared" ref="O335:O398" si="53">MONTH(P335)</f>
        <v>9</v>
      </c>
      <c r="P335" s="64">
        <v>26908</v>
      </c>
      <c r="Q335" s="31">
        <f t="shared" ref="Q335:Q398" si="54">YEAR(P335)*100+MONTH(P335)</f>
        <v>197309</v>
      </c>
      <c r="R335" s="64" t="str">
        <f t="shared" ref="R335:R398" si="55">INDEX($B$15:$B$62,MATCH(N335,$A$15:$A$63,0))</f>
        <v>Wet</v>
      </c>
      <c r="S335" s="65">
        <v>0</v>
      </c>
      <c r="T335" s="65">
        <f t="shared" ref="T335:T398" si="56">IF(O335=10,VLOOKUP(YEAR(P335),$A$15:$E$62,5,FALSE),0)</f>
        <v>0</v>
      </c>
      <c r="U335" s="69">
        <f t="shared" si="51"/>
        <v>0</v>
      </c>
      <c r="V335" s="70">
        <f t="shared" ref="V335:V398" si="57">IF(OR(O335&lt;3,O335&gt;8),0,IF(S335&gt;0,MIN(U335,S335),0))</f>
        <v>0</v>
      </c>
      <c r="W335" s="70">
        <f t="shared" ref="W335:W398" si="58">(U335-V335)*VLOOKUP(O335,$G$16:$I$27,3,FALSE)</f>
        <v>0</v>
      </c>
      <c r="X335" s="70">
        <f t="shared" ref="X335:X398" si="59">V335*(1-INDEX($J$16:$L$27,MATCH(O335,$G$16:$G$27,0),MATCH(R335,$J$15:$L$15,0)))</f>
        <v>0</v>
      </c>
      <c r="Y335" s="71">
        <f t="shared" ref="Y335:Y398" si="60">V335-X335</f>
        <v>0</v>
      </c>
    </row>
    <row r="336" spans="14:25" x14ac:dyDescent="0.25">
      <c r="N336" s="4">
        <f t="shared" si="52"/>
        <v>1973</v>
      </c>
      <c r="O336" s="4">
        <f t="shared" si="53"/>
        <v>10</v>
      </c>
      <c r="P336" s="64">
        <v>26938</v>
      </c>
      <c r="Q336" s="31">
        <f t="shared" si="54"/>
        <v>197310</v>
      </c>
      <c r="R336" s="64" t="str">
        <f t="shared" si="55"/>
        <v>Wet</v>
      </c>
      <c r="S336" s="65">
        <v>0</v>
      </c>
      <c r="T336" s="65">
        <f t="shared" si="56"/>
        <v>778</v>
      </c>
      <c r="U336" s="69">
        <f t="shared" ref="U336:U399" si="61">U335-V335-W335+T336</f>
        <v>778</v>
      </c>
      <c r="V336" s="70">
        <f t="shared" si="57"/>
        <v>0</v>
      </c>
      <c r="W336" s="70">
        <f t="shared" si="58"/>
        <v>1.7481942671619473</v>
      </c>
      <c r="X336" s="70">
        <f t="shared" si="59"/>
        <v>0</v>
      </c>
      <c r="Y336" s="71">
        <f t="shared" si="60"/>
        <v>0</v>
      </c>
    </row>
    <row r="337" spans="14:25" x14ac:dyDescent="0.25">
      <c r="N337" s="4">
        <f t="shared" si="52"/>
        <v>1973</v>
      </c>
      <c r="O337" s="4">
        <f t="shared" si="53"/>
        <v>11</v>
      </c>
      <c r="P337" s="64">
        <v>26969</v>
      </c>
      <c r="Q337" s="31">
        <f t="shared" si="54"/>
        <v>197311</v>
      </c>
      <c r="R337" s="64" t="str">
        <f t="shared" si="55"/>
        <v>Wet</v>
      </c>
      <c r="S337" s="65">
        <v>0</v>
      </c>
      <c r="T337" s="65">
        <f t="shared" si="56"/>
        <v>0</v>
      </c>
      <c r="U337" s="69">
        <f t="shared" si="61"/>
        <v>776.25180573283808</v>
      </c>
      <c r="V337" s="70">
        <f t="shared" si="57"/>
        <v>0</v>
      </c>
      <c r="W337" s="70">
        <f t="shared" si="58"/>
        <v>0.7941179830537991</v>
      </c>
      <c r="X337" s="70">
        <f t="shared" si="59"/>
        <v>0</v>
      </c>
      <c r="Y337" s="71">
        <f t="shared" si="60"/>
        <v>0</v>
      </c>
    </row>
    <row r="338" spans="14:25" x14ac:dyDescent="0.25">
      <c r="N338" s="4">
        <f t="shared" si="52"/>
        <v>1973</v>
      </c>
      <c r="O338" s="4">
        <f t="shared" si="53"/>
        <v>12</v>
      </c>
      <c r="P338" s="64">
        <v>26999</v>
      </c>
      <c r="Q338" s="31">
        <f t="shared" si="54"/>
        <v>197312</v>
      </c>
      <c r="R338" s="64" t="str">
        <f t="shared" si="55"/>
        <v>Wet</v>
      </c>
      <c r="S338" s="65">
        <v>0</v>
      </c>
      <c r="T338" s="65">
        <f t="shared" si="56"/>
        <v>0</v>
      </c>
      <c r="U338" s="69">
        <f t="shared" si="61"/>
        <v>775.45768774978433</v>
      </c>
      <c r="V338" s="70">
        <f t="shared" si="57"/>
        <v>0</v>
      </c>
      <c r="W338" s="70">
        <f t="shared" si="58"/>
        <v>0.21714113345797278</v>
      </c>
      <c r="X338" s="70">
        <f t="shared" si="59"/>
        <v>0</v>
      </c>
      <c r="Y338" s="71">
        <f t="shared" si="60"/>
        <v>0</v>
      </c>
    </row>
    <row r="339" spans="14:25" x14ac:dyDescent="0.25">
      <c r="N339" s="4">
        <f t="shared" si="52"/>
        <v>1974</v>
      </c>
      <c r="O339" s="4">
        <f t="shared" si="53"/>
        <v>1</v>
      </c>
      <c r="P339" s="64">
        <v>27030</v>
      </c>
      <c r="Q339" s="31">
        <f t="shared" si="54"/>
        <v>197401</v>
      </c>
      <c r="R339" s="64" t="str">
        <f t="shared" si="55"/>
        <v>Wet</v>
      </c>
      <c r="S339" s="65">
        <v>0</v>
      </c>
      <c r="T339" s="65">
        <f t="shared" si="56"/>
        <v>0</v>
      </c>
      <c r="U339" s="69">
        <f t="shared" si="61"/>
        <v>775.24054661632636</v>
      </c>
      <c r="V339" s="70">
        <f t="shared" si="57"/>
        <v>0</v>
      </c>
      <c r="W339" s="70">
        <f t="shared" si="58"/>
        <v>0.49090298929130283</v>
      </c>
      <c r="X339" s="70">
        <f t="shared" si="59"/>
        <v>0</v>
      </c>
      <c r="Y339" s="71">
        <f t="shared" si="60"/>
        <v>0</v>
      </c>
    </row>
    <row r="340" spans="14:25" x14ac:dyDescent="0.25">
      <c r="N340" s="4">
        <f t="shared" si="52"/>
        <v>1974</v>
      </c>
      <c r="O340" s="4">
        <f t="shared" si="53"/>
        <v>2</v>
      </c>
      <c r="P340" s="64">
        <v>27061</v>
      </c>
      <c r="Q340" s="31">
        <f t="shared" si="54"/>
        <v>197402</v>
      </c>
      <c r="R340" s="64" t="str">
        <f t="shared" si="55"/>
        <v>Wet</v>
      </c>
      <c r="S340" s="65">
        <v>0</v>
      </c>
      <c r="T340" s="65">
        <f t="shared" si="56"/>
        <v>0</v>
      </c>
      <c r="U340" s="69">
        <f t="shared" si="61"/>
        <v>774.74964362703508</v>
      </c>
      <c r="V340" s="70">
        <f t="shared" si="57"/>
        <v>0</v>
      </c>
      <c r="W340" s="70">
        <f t="shared" si="58"/>
        <v>1.6419751662605278</v>
      </c>
      <c r="X340" s="70">
        <f t="shared" si="59"/>
        <v>0</v>
      </c>
      <c r="Y340" s="71">
        <f t="shared" si="60"/>
        <v>0</v>
      </c>
    </row>
    <row r="341" spans="14:25" x14ac:dyDescent="0.25">
      <c r="N341" s="4">
        <f t="shared" si="52"/>
        <v>1974</v>
      </c>
      <c r="O341" s="4">
        <f t="shared" si="53"/>
        <v>3</v>
      </c>
      <c r="P341" s="64">
        <v>27089</v>
      </c>
      <c r="Q341" s="31">
        <f t="shared" si="54"/>
        <v>197403</v>
      </c>
      <c r="R341" s="64" t="str">
        <f t="shared" si="55"/>
        <v>Wet</v>
      </c>
      <c r="S341" s="65">
        <v>0</v>
      </c>
      <c r="T341" s="65">
        <f t="shared" si="56"/>
        <v>0</v>
      </c>
      <c r="U341" s="69">
        <f t="shared" si="61"/>
        <v>773.10766846077456</v>
      </c>
      <c r="V341" s="70">
        <f t="shared" si="57"/>
        <v>0</v>
      </c>
      <c r="W341" s="70">
        <f t="shared" si="58"/>
        <v>1.7602666592138947</v>
      </c>
      <c r="X341" s="70">
        <f t="shared" si="59"/>
        <v>0</v>
      </c>
      <c r="Y341" s="71">
        <f t="shared" si="60"/>
        <v>0</v>
      </c>
    </row>
    <row r="342" spans="14:25" x14ac:dyDescent="0.25">
      <c r="N342" s="4">
        <f t="shared" si="52"/>
        <v>1974</v>
      </c>
      <c r="O342" s="4">
        <f t="shared" si="53"/>
        <v>4</v>
      </c>
      <c r="P342" s="64">
        <v>27120</v>
      </c>
      <c r="Q342" s="31">
        <f t="shared" si="54"/>
        <v>197404</v>
      </c>
      <c r="R342" s="64" t="str">
        <f t="shared" si="55"/>
        <v>Wet</v>
      </c>
      <c r="S342" s="65">
        <v>0</v>
      </c>
      <c r="T342" s="65">
        <f t="shared" si="56"/>
        <v>0</v>
      </c>
      <c r="U342" s="69">
        <f t="shared" si="61"/>
        <v>771.34740180156064</v>
      </c>
      <c r="V342" s="70">
        <f t="shared" si="57"/>
        <v>0</v>
      </c>
      <c r="W342" s="70">
        <f t="shared" si="58"/>
        <v>2.7589391633372844</v>
      </c>
      <c r="X342" s="70">
        <f t="shared" si="59"/>
        <v>0</v>
      </c>
      <c r="Y342" s="71">
        <f t="shared" si="60"/>
        <v>0</v>
      </c>
    </row>
    <row r="343" spans="14:25" x14ac:dyDescent="0.25">
      <c r="N343" s="4">
        <f t="shared" si="52"/>
        <v>1974</v>
      </c>
      <c r="O343" s="4">
        <f t="shared" si="53"/>
        <v>5</v>
      </c>
      <c r="P343" s="64">
        <v>27150</v>
      </c>
      <c r="Q343" s="31">
        <f t="shared" si="54"/>
        <v>197405</v>
      </c>
      <c r="R343" s="64" t="str">
        <f t="shared" si="55"/>
        <v>Wet</v>
      </c>
      <c r="S343" s="65">
        <v>19300.000000000011</v>
      </c>
      <c r="T343" s="65">
        <f t="shared" si="56"/>
        <v>0</v>
      </c>
      <c r="U343" s="69">
        <f t="shared" si="61"/>
        <v>768.5884626382234</v>
      </c>
      <c r="V343" s="70">
        <f t="shared" si="57"/>
        <v>768.5884626382234</v>
      </c>
      <c r="W343" s="70">
        <f t="shared" si="58"/>
        <v>0</v>
      </c>
      <c r="X343" s="70">
        <f t="shared" si="59"/>
        <v>68.293735480403029</v>
      </c>
      <c r="Y343" s="71">
        <f t="shared" si="60"/>
        <v>700.29472715782038</v>
      </c>
    </row>
    <row r="344" spans="14:25" x14ac:dyDescent="0.25">
      <c r="N344" s="4">
        <f t="shared" si="52"/>
        <v>1974</v>
      </c>
      <c r="O344" s="4">
        <f t="shared" si="53"/>
        <v>6</v>
      </c>
      <c r="P344" s="64">
        <v>27181</v>
      </c>
      <c r="Q344" s="31">
        <f t="shared" si="54"/>
        <v>197406</v>
      </c>
      <c r="R344" s="64" t="str">
        <f t="shared" si="55"/>
        <v>Wet</v>
      </c>
      <c r="S344" s="65">
        <v>70399.999999999985</v>
      </c>
      <c r="T344" s="65">
        <f t="shared" si="56"/>
        <v>0</v>
      </c>
      <c r="U344" s="69">
        <f t="shared" si="61"/>
        <v>0</v>
      </c>
      <c r="V344" s="70">
        <f t="shared" si="57"/>
        <v>0</v>
      </c>
      <c r="W344" s="70">
        <f t="shared" si="58"/>
        <v>0</v>
      </c>
      <c r="X344" s="70">
        <f t="shared" si="59"/>
        <v>0</v>
      </c>
      <c r="Y344" s="71">
        <f t="shared" si="60"/>
        <v>0</v>
      </c>
    </row>
    <row r="345" spans="14:25" x14ac:dyDescent="0.25">
      <c r="N345" s="4">
        <f t="shared" si="52"/>
        <v>1974</v>
      </c>
      <c r="O345" s="4">
        <f t="shared" si="53"/>
        <v>7</v>
      </c>
      <c r="P345" s="64">
        <v>27211</v>
      </c>
      <c r="Q345" s="31">
        <f t="shared" si="54"/>
        <v>197407</v>
      </c>
      <c r="R345" s="64" t="str">
        <f t="shared" si="55"/>
        <v>Wet</v>
      </c>
      <c r="S345" s="65">
        <v>23599.999999999993</v>
      </c>
      <c r="T345" s="65">
        <f t="shared" si="56"/>
        <v>0</v>
      </c>
      <c r="U345" s="69">
        <f t="shared" si="61"/>
        <v>0</v>
      </c>
      <c r="V345" s="70">
        <f t="shared" si="57"/>
        <v>0</v>
      </c>
      <c r="W345" s="70">
        <f t="shared" si="58"/>
        <v>0</v>
      </c>
      <c r="X345" s="70">
        <f t="shared" si="59"/>
        <v>0</v>
      </c>
      <c r="Y345" s="71">
        <f t="shared" si="60"/>
        <v>0</v>
      </c>
    </row>
    <row r="346" spans="14:25" x14ac:dyDescent="0.25">
      <c r="N346" s="4">
        <f t="shared" si="52"/>
        <v>1974</v>
      </c>
      <c r="O346" s="4">
        <f t="shared" si="53"/>
        <v>8</v>
      </c>
      <c r="P346" s="64">
        <v>27242</v>
      </c>
      <c r="Q346" s="31">
        <f t="shared" si="54"/>
        <v>197408</v>
      </c>
      <c r="R346" s="64" t="str">
        <f t="shared" si="55"/>
        <v>Wet</v>
      </c>
      <c r="S346" s="65">
        <v>41000</v>
      </c>
      <c r="T346" s="65">
        <f t="shared" si="56"/>
        <v>0</v>
      </c>
      <c r="U346" s="69">
        <f t="shared" si="61"/>
        <v>0</v>
      </c>
      <c r="V346" s="70">
        <f t="shared" si="57"/>
        <v>0</v>
      </c>
      <c r="W346" s="70">
        <f t="shared" si="58"/>
        <v>0</v>
      </c>
      <c r="X346" s="70">
        <f t="shared" si="59"/>
        <v>0</v>
      </c>
      <c r="Y346" s="71">
        <f t="shared" si="60"/>
        <v>0</v>
      </c>
    </row>
    <row r="347" spans="14:25" x14ac:dyDescent="0.25">
      <c r="N347" s="4">
        <f t="shared" si="52"/>
        <v>1974</v>
      </c>
      <c r="O347" s="4">
        <f t="shared" si="53"/>
        <v>9</v>
      </c>
      <c r="P347" s="64">
        <v>27273</v>
      </c>
      <c r="Q347" s="31">
        <f t="shared" si="54"/>
        <v>197409</v>
      </c>
      <c r="R347" s="64" t="str">
        <f t="shared" si="55"/>
        <v>Wet</v>
      </c>
      <c r="S347" s="65">
        <v>17600</v>
      </c>
      <c r="T347" s="65">
        <f t="shared" si="56"/>
        <v>0</v>
      </c>
      <c r="U347" s="69">
        <f t="shared" si="61"/>
        <v>0</v>
      </c>
      <c r="V347" s="70">
        <f t="shared" si="57"/>
        <v>0</v>
      </c>
      <c r="W347" s="70">
        <f t="shared" si="58"/>
        <v>0</v>
      </c>
      <c r="X347" s="70">
        <f t="shared" si="59"/>
        <v>0</v>
      </c>
      <c r="Y347" s="71">
        <f t="shared" si="60"/>
        <v>0</v>
      </c>
    </row>
    <row r="348" spans="14:25" x14ac:dyDescent="0.25">
      <c r="N348" s="4">
        <f t="shared" si="52"/>
        <v>1974</v>
      </c>
      <c r="O348" s="4">
        <f t="shared" si="53"/>
        <v>10</v>
      </c>
      <c r="P348" s="64">
        <v>27303</v>
      </c>
      <c r="Q348" s="31">
        <f t="shared" si="54"/>
        <v>197410</v>
      </c>
      <c r="R348" s="64" t="str">
        <f t="shared" si="55"/>
        <v>Wet</v>
      </c>
      <c r="S348" s="65">
        <v>36199.999999999985</v>
      </c>
      <c r="T348" s="65">
        <f t="shared" si="56"/>
        <v>778</v>
      </c>
      <c r="U348" s="69">
        <f t="shared" si="61"/>
        <v>778</v>
      </c>
      <c r="V348" s="70">
        <f t="shared" si="57"/>
        <v>0</v>
      </c>
      <c r="W348" s="70">
        <f t="shared" si="58"/>
        <v>1.7481942671619473</v>
      </c>
      <c r="X348" s="70">
        <f t="shared" si="59"/>
        <v>0</v>
      </c>
      <c r="Y348" s="71">
        <f t="shared" si="60"/>
        <v>0</v>
      </c>
    </row>
    <row r="349" spans="14:25" x14ac:dyDescent="0.25">
      <c r="N349" s="4">
        <f t="shared" si="52"/>
        <v>1974</v>
      </c>
      <c r="O349" s="4">
        <f t="shared" si="53"/>
        <v>11</v>
      </c>
      <c r="P349" s="64">
        <v>27334</v>
      </c>
      <c r="Q349" s="31">
        <f t="shared" si="54"/>
        <v>197411</v>
      </c>
      <c r="R349" s="64" t="str">
        <f t="shared" si="55"/>
        <v>Wet</v>
      </c>
      <c r="S349" s="65">
        <v>10400.000000000005</v>
      </c>
      <c r="T349" s="65">
        <f t="shared" si="56"/>
        <v>0</v>
      </c>
      <c r="U349" s="69">
        <f t="shared" si="61"/>
        <v>776.25180573283808</v>
      </c>
      <c r="V349" s="70">
        <f t="shared" si="57"/>
        <v>0</v>
      </c>
      <c r="W349" s="70">
        <f t="shared" si="58"/>
        <v>0.7941179830537991</v>
      </c>
      <c r="X349" s="70">
        <f t="shared" si="59"/>
        <v>0</v>
      </c>
      <c r="Y349" s="71">
        <f t="shared" si="60"/>
        <v>0</v>
      </c>
    </row>
    <row r="350" spans="14:25" x14ac:dyDescent="0.25">
      <c r="N350" s="4">
        <f t="shared" si="52"/>
        <v>1974</v>
      </c>
      <c r="O350" s="4">
        <f t="shared" si="53"/>
        <v>12</v>
      </c>
      <c r="P350" s="64">
        <v>27364</v>
      </c>
      <c r="Q350" s="31">
        <f t="shared" si="54"/>
        <v>197412</v>
      </c>
      <c r="R350" s="64" t="str">
        <f t="shared" si="55"/>
        <v>Wet</v>
      </c>
      <c r="S350" s="65">
        <v>0</v>
      </c>
      <c r="T350" s="65">
        <f t="shared" si="56"/>
        <v>0</v>
      </c>
      <c r="U350" s="69">
        <f t="shared" si="61"/>
        <v>775.45768774978433</v>
      </c>
      <c r="V350" s="70">
        <f t="shared" si="57"/>
        <v>0</v>
      </c>
      <c r="W350" s="70">
        <f t="shared" si="58"/>
        <v>0.21714113345797278</v>
      </c>
      <c r="X350" s="70">
        <f t="shared" si="59"/>
        <v>0</v>
      </c>
      <c r="Y350" s="71">
        <f t="shared" si="60"/>
        <v>0</v>
      </c>
    </row>
    <row r="351" spans="14:25" x14ac:dyDescent="0.25">
      <c r="N351" s="4">
        <f t="shared" si="52"/>
        <v>1975</v>
      </c>
      <c r="O351" s="4">
        <f t="shared" si="53"/>
        <v>1</v>
      </c>
      <c r="P351" s="64">
        <v>27395</v>
      </c>
      <c r="Q351" s="31">
        <f t="shared" si="54"/>
        <v>197501</v>
      </c>
      <c r="R351" s="64" t="str">
        <f t="shared" si="55"/>
        <v>Normal</v>
      </c>
      <c r="S351" s="65">
        <v>0</v>
      </c>
      <c r="T351" s="65">
        <f t="shared" si="56"/>
        <v>0</v>
      </c>
      <c r="U351" s="69">
        <f t="shared" si="61"/>
        <v>775.24054661632636</v>
      </c>
      <c r="V351" s="70">
        <f t="shared" si="57"/>
        <v>0</v>
      </c>
      <c r="W351" s="70">
        <f t="shared" si="58"/>
        <v>0.49090298929130283</v>
      </c>
      <c r="X351" s="70">
        <f t="shared" si="59"/>
        <v>0</v>
      </c>
      <c r="Y351" s="71">
        <f t="shared" si="60"/>
        <v>0</v>
      </c>
    </row>
    <row r="352" spans="14:25" x14ac:dyDescent="0.25">
      <c r="N352" s="4">
        <f t="shared" si="52"/>
        <v>1975</v>
      </c>
      <c r="O352" s="4">
        <f t="shared" si="53"/>
        <v>2</v>
      </c>
      <c r="P352" s="64">
        <v>27426</v>
      </c>
      <c r="Q352" s="31">
        <f t="shared" si="54"/>
        <v>197502</v>
      </c>
      <c r="R352" s="64" t="str">
        <f t="shared" si="55"/>
        <v>Normal</v>
      </c>
      <c r="S352" s="65">
        <v>44300</v>
      </c>
      <c r="T352" s="65">
        <f t="shared" si="56"/>
        <v>0</v>
      </c>
      <c r="U352" s="69">
        <f t="shared" si="61"/>
        <v>774.74964362703508</v>
      </c>
      <c r="V352" s="70">
        <f t="shared" si="57"/>
        <v>0</v>
      </c>
      <c r="W352" s="70">
        <f t="shared" si="58"/>
        <v>1.6419751662605278</v>
      </c>
      <c r="X352" s="70">
        <f t="shared" si="59"/>
        <v>0</v>
      </c>
      <c r="Y352" s="71">
        <f t="shared" si="60"/>
        <v>0</v>
      </c>
    </row>
    <row r="353" spans="14:25" x14ac:dyDescent="0.25">
      <c r="N353" s="4">
        <f t="shared" si="52"/>
        <v>1975</v>
      </c>
      <c r="O353" s="4">
        <f t="shared" si="53"/>
        <v>3</v>
      </c>
      <c r="P353" s="64">
        <v>27454</v>
      </c>
      <c r="Q353" s="31">
        <f t="shared" si="54"/>
        <v>197503</v>
      </c>
      <c r="R353" s="64" t="str">
        <f t="shared" si="55"/>
        <v>Normal</v>
      </c>
      <c r="S353" s="65">
        <v>56700</v>
      </c>
      <c r="T353" s="65">
        <f t="shared" si="56"/>
        <v>0</v>
      </c>
      <c r="U353" s="69">
        <f t="shared" si="61"/>
        <v>773.10766846077456</v>
      </c>
      <c r="V353" s="70">
        <f t="shared" si="57"/>
        <v>773.10766846077456</v>
      </c>
      <c r="W353" s="70">
        <f t="shared" si="58"/>
        <v>0</v>
      </c>
      <c r="X353" s="70">
        <f t="shared" si="59"/>
        <v>34.906101433243336</v>
      </c>
      <c r="Y353" s="71">
        <f t="shared" si="60"/>
        <v>738.20156702753127</v>
      </c>
    </row>
    <row r="354" spans="14:25" x14ac:dyDescent="0.25">
      <c r="N354" s="4">
        <f t="shared" si="52"/>
        <v>1975</v>
      </c>
      <c r="O354" s="4">
        <f t="shared" si="53"/>
        <v>4</v>
      </c>
      <c r="P354" s="64">
        <v>27485</v>
      </c>
      <c r="Q354" s="31">
        <f t="shared" si="54"/>
        <v>197504</v>
      </c>
      <c r="R354" s="64" t="str">
        <f t="shared" si="55"/>
        <v>Normal</v>
      </c>
      <c r="S354" s="65">
        <v>38500.000000000015</v>
      </c>
      <c r="T354" s="65">
        <f t="shared" si="56"/>
        <v>0</v>
      </c>
      <c r="U354" s="69">
        <f t="shared" si="61"/>
        <v>0</v>
      </c>
      <c r="V354" s="70">
        <f t="shared" si="57"/>
        <v>0</v>
      </c>
      <c r="W354" s="70">
        <f t="shared" si="58"/>
        <v>0</v>
      </c>
      <c r="X354" s="70">
        <f t="shared" si="59"/>
        <v>0</v>
      </c>
      <c r="Y354" s="71">
        <f t="shared" si="60"/>
        <v>0</v>
      </c>
    </row>
    <row r="355" spans="14:25" x14ac:dyDescent="0.25">
      <c r="N355" s="4">
        <f t="shared" si="52"/>
        <v>1975</v>
      </c>
      <c r="O355" s="4">
        <f t="shared" si="53"/>
        <v>5</v>
      </c>
      <c r="P355" s="64">
        <v>27515</v>
      </c>
      <c r="Q355" s="31">
        <f t="shared" si="54"/>
        <v>197505</v>
      </c>
      <c r="R355" s="64" t="str">
        <f t="shared" si="55"/>
        <v>Normal</v>
      </c>
      <c r="S355" s="65">
        <v>1400.0000000000057</v>
      </c>
      <c r="T355" s="65">
        <f t="shared" si="56"/>
        <v>0</v>
      </c>
      <c r="U355" s="69">
        <f t="shared" si="61"/>
        <v>0</v>
      </c>
      <c r="V355" s="70">
        <f t="shared" si="57"/>
        <v>0</v>
      </c>
      <c r="W355" s="70">
        <f t="shared" si="58"/>
        <v>0</v>
      </c>
      <c r="X355" s="70">
        <f t="shared" si="59"/>
        <v>0</v>
      </c>
      <c r="Y355" s="71">
        <f t="shared" si="60"/>
        <v>0</v>
      </c>
    </row>
    <row r="356" spans="14:25" x14ac:dyDescent="0.25">
      <c r="N356" s="4">
        <f t="shared" si="52"/>
        <v>1975</v>
      </c>
      <c r="O356" s="4">
        <f t="shared" si="53"/>
        <v>6</v>
      </c>
      <c r="P356" s="64">
        <v>27546</v>
      </c>
      <c r="Q356" s="31">
        <f t="shared" si="54"/>
        <v>197506</v>
      </c>
      <c r="R356" s="64" t="str">
        <f t="shared" si="55"/>
        <v>Normal</v>
      </c>
      <c r="S356" s="65">
        <v>39899.999999999993</v>
      </c>
      <c r="T356" s="65">
        <f t="shared" si="56"/>
        <v>0</v>
      </c>
      <c r="U356" s="69">
        <f t="shared" si="61"/>
        <v>0</v>
      </c>
      <c r="V356" s="70">
        <f t="shared" si="57"/>
        <v>0</v>
      </c>
      <c r="W356" s="70">
        <f t="shared" si="58"/>
        <v>0</v>
      </c>
      <c r="X356" s="70">
        <f t="shared" si="59"/>
        <v>0</v>
      </c>
      <c r="Y356" s="71">
        <f t="shared" si="60"/>
        <v>0</v>
      </c>
    </row>
    <row r="357" spans="14:25" x14ac:dyDescent="0.25">
      <c r="N357" s="4">
        <f t="shared" si="52"/>
        <v>1975</v>
      </c>
      <c r="O357" s="4">
        <f t="shared" si="53"/>
        <v>7</v>
      </c>
      <c r="P357" s="64">
        <v>27576</v>
      </c>
      <c r="Q357" s="31">
        <f t="shared" si="54"/>
        <v>197507</v>
      </c>
      <c r="R357" s="64" t="str">
        <f t="shared" si="55"/>
        <v>Normal</v>
      </c>
      <c r="S357" s="65">
        <v>23299.999999999996</v>
      </c>
      <c r="T357" s="65">
        <f t="shared" si="56"/>
        <v>0</v>
      </c>
      <c r="U357" s="69">
        <f t="shared" si="61"/>
        <v>0</v>
      </c>
      <c r="V357" s="70">
        <f t="shared" si="57"/>
        <v>0</v>
      </c>
      <c r="W357" s="70">
        <f t="shared" si="58"/>
        <v>0</v>
      </c>
      <c r="X357" s="70">
        <f t="shared" si="59"/>
        <v>0</v>
      </c>
      <c r="Y357" s="71">
        <f t="shared" si="60"/>
        <v>0</v>
      </c>
    </row>
    <row r="358" spans="14:25" x14ac:dyDescent="0.25">
      <c r="N358" s="4">
        <f t="shared" si="52"/>
        <v>1975</v>
      </c>
      <c r="O358" s="4">
        <f t="shared" si="53"/>
        <v>8</v>
      </c>
      <c r="P358" s="64">
        <v>27607</v>
      </c>
      <c r="Q358" s="31">
        <f t="shared" si="54"/>
        <v>197508</v>
      </c>
      <c r="R358" s="64" t="str">
        <f t="shared" si="55"/>
        <v>Normal</v>
      </c>
      <c r="S358" s="65">
        <v>35500</v>
      </c>
      <c r="T358" s="65">
        <f t="shared" si="56"/>
        <v>0</v>
      </c>
      <c r="U358" s="69">
        <f t="shared" si="61"/>
        <v>0</v>
      </c>
      <c r="V358" s="70">
        <f t="shared" si="57"/>
        <v>0</v>
      </c>
      <c r="W358" s="70">
        <f t="shared" si="58"/>
        <v>0</v>
      </c>
      <c r="X358" s="70">
        <f t="shared" si="59"/>
        <v>0</v>
      </c>
      <c r="Y358" s="71">
        <f t="shared" si="60"/>
        <v>0</v>
      </c>
    </row>
    <row r="359" spans="14:25" x14ac:dyDescent="0.25">
      <c r="N359" s="4">
        <f t="shared" si="52"/>
        <v>1975</v>
      </c>
      <c r="O359" s="4">
        <f t="shared" si="53"/>
        <v>9</v>
      </c>
      <c r="P359" s="64">
        <v>27638</v>
      </c>
      <c r="Q359" s="31">
        <f t="shared" si="54"/>
        <v>197509</v>
      </c>
      <c r="R359" s="64" t="str">
        <f t="shared" si="55"/>
        <v>Normal</v>
      </c>
      <c r="S359" s="65">
        <v>35600</v>
      </c>
      <c r="T359" s="65">
        <f t="shared" si="56"/>
        <v>0</v>
      </c>
      <c r="U359" s="69">
        <f t="shared" si="61"/>
        <v>0</v>
      </c>
      <c r="V359" s="70">
        <f t="shared" si="57"/>
        <v>0</v>
      </c>
      <c r="W359" s="70">
        <f t="shared" si="58"/>
        <v>0</v>
      </c>
      <c r="X359" s="70">
        <f t="shared" si="59"/>
        <v>0</v>
      </c>
      <c r="Y359" s="71">
        <f t="shared" si="60"/>
        <v>0</v>
      </c>
    </row>
    <row r="360" spans="14:25" x14ac:dyDescent="0.25">
      <c r="N360" s="4">
        <f t="shared" si="52"/>
        <v>1975</v>
      </c>
      <c r="O360" s="4">
        <f t="shared" si="53"/>
        <v>10</v>
      </c>
      <c r="P360" s="64">
        <v>27668</v>
      </c>
      <c r="Q360" s="31">
        <f t="shared" si="54"/>
        <v>197510</v>
      </c>
      <c r="R360" s="64" t="str">
        <f t="shared" si="55"/>
        <v>Normal</v>
      </c>
      <c r="S360" s="65">
        <v>35600.000000000007</v>
      </c>
      <c r="T360" s="65">
        <f t="shared" si="56"/>
        <v>778</v>
      </c>
      <c r="U360" s="69">
        <f t="shared" si="61"/>
        <v>778</v>
      </c>
      <c r="V360" s="70">
        <f t="shared" si="57"/>
        <v>0</v>
      </c>
      <c r="W360" s="70">
        <f t="shared" si="58"/>
        <v>1.7481942671619473</v>
      </c>
      <c r="X360" s="70">
        <f t="shared" si="59"/>
        <v>0</v>
      </c>
      <c r="Y360" s="71">
        <f t="shared" si="60"/>
        <v>0</v>
      </c>
    </row>
    <row r="361" spans="14:25" x14ac:dyDescent="0.25">
      <c r="N361" s="4">
        <f t="shared" si="52"/>
        <v>1975</v>
      </c>
      <c r="O361" s="4">
        <f t="shared" si="53"/>
        <v>11</v>
      </c>
      <c r="P361" s="64">
        <v>27699</v>
      </c>
      <c r="Q361" s="31">
        <f t="shared" si="54"/>
        <v>197511</v>
      </c>
      <c r="R361" s="64" t="str">
        <f t="shared" si="55"/>
        <v>Normal</v>
      </c>
      <c r="S361" s="65">
        <v>200.00000000000284</v>
      </c>
      <c r="T361" s="65">
        <f t="shared" si="56"/>
        <v>0</v>
      </c>
      <c r="U361" s="69">
        <f t="shared" si="61"/>
        <v>776.25180573283808</v>
      </c>
      <c r="V361" s="70">
        <f t="shared" si="57"/>
        <v>0</v>
      </c>
      <c r="W361" s="70">
        <f t="shared" si="58"/>
        <v>0.7941179830537991</v>
      </c>
      <c r="X361" s="70">
        <f t="shared" si="59"/>
        <v>0</v>
      </c>
      <c r="Y361" s="71">
        <f t="shared" si="60"/>
        <v>0</v>
      </c>
    </row>
    <row r="362" spans="14:25" x14ac:dyDescent="0.25">
      <c r="N362" s="4">
        <f t="shared" si="52"/>
        <v>1975</v>
      </c>
      <c r="O362" s="4">
        <f t="shared" si="53"/>
        <v>12</v>
      </c>
      <c r="P362" s="64">
        <v>27729</v>
      </c>
      <c r="Q362" s="31">
        <f t="shared" si="54"/>
        <v>197512</v>
      </c>
      <c r="R362" s="64" t="str">
        <f t="shared" si="55"/>
        <v>Normal</v>
      </c>
      <c r="S362" s="65">
        <v>0</v>
      </c>
      <c r="T362" s="65">
        <f t="shared" si="56"/>
        <v>0</v>
      </c>
      <c r="U362" s="69">
        <f t="shared" si="61"/>
        <v>775.45768774978433</v>
      </c>
      <c r="V362" s="70">
        <f t="shared" si="57"/>
        <v>0</v>
      </c>
      <c r="W362" s="70">
        <f t="shared" si="58"/>
        <v>0.21714113345797278</v>
      </c>
      <c r="X362" s="70">
        <f t="shared" si="59"/>
        <v>0</v>
      </c>
      <c r="Y362" s="71">
        <f t="shared" si="60"/>
        <v>0</v>
      </c>
    </row>
    <row r="363" spans="14:25" x14ac:dyDescent="0.25">
      <c r="N363" s="4">
        <f t="shared" si="52"/>
        <v>1976</v>
      </c>
      <c r="O363" s="4">
        <f t="shared" si="53"/>
        <v>1</v>
      </c>
      <c r="P363" s="64">
        <v>27760</v>
      </c>
      <c r="Q363" s="31">
        <f t="shared" si="54"/>
        <v>197601</v>
      </c>
      <c r="R363" s="64" t="str">
        <f t="shared" si="55"/>
        <v>Dry</v>
      </c>
      <c r="S363" s="65">
        <v>0</v>
      </c>
      <c r="T363" s="65">
        <f t="shared" si="56"/>
        <v>0</v>
      </c>
      <c r="U363" s="69">
        <f t="shared" si="61"/>
        <v>775.24054661632636</v>
      </c>
      <c r="V363" s="70">
        <f t="shared" si="57"/>
        <v>0</v>
      </c>
      <c r="W363" s="70">
        <f t="shared" si="58"/>
        <v>0.49090298929130283</v>
      </c>
      <c r="X363" s="70">
        <f t="shared" si="59"/>
        <v>0</v>
      </c>
      <c r="Y363" s="71">
        <f t="shared" si="60"/>
        <v>0</v>
      </c>
    </row>
    <row r="364" spans="14:25" x14ac:dyDescent="0.25">
      <c r="N364" s="4">
        <f t="shared" si="52"/>
        <v>1976</v>
      </c>
      <c r="O364" s="4">
        <f t="shared" si="53"/>
        <v>2</v>
      </c>
      <c r="P364" s="64">
        <v>27791</v>
      </c>
      <c r="Q364" s="31">
        <f t="shared" si="54"/>
        <v>197602</v>
      </c>
      <c r="R364" s="64" t="str">
        <f t="shared" si="55"/>
        <v>Dry</v>
      </c>
      <c r="S364" s="65">
        <v>0</v>
      </c>
      <c r="T364" s="65">
        <f t="shared" si="56"/>
        <v>0</v>
      </c>
      <c r="U364" s="69">
        <f t="shared" si="61"/>
        <v>774.74964362703508</v>
      </c>
      <c r="V364" s="70">
        <f t="shared" si="57"/>
        <v>0</v>
      </c>
      <c r="W364" s="70">
        <f t="shared" si="58"/>
        <v>1.6419751662605278</v>
      </c>
      <c r="X364" s="70">
        <f t="shared" si="59"/>
        <v>0</v>
      </c>
      <c r="Y364" s="71">
        <f t="shared" si="60"/>
        <v>0</v>
      </c>
    </row>
    <row r="365" spans="14:25" x14ac:dyDescent="0.25">
      <c r="N365" s="4">
        <f t="shared" si="52"/>
        <v>1976</v>
      </c>
      <c r="O365" s="4">
        <f t="shared" si="53"/>
        <v>3</v>
      </c>
      <c r="P365" s="64">
        <v>27820</v>
      </c>
      <c r="Q365" s="31">
        <f t="shared" si="54"/>
        <v>197603</v>
      </c>
      <c r="R365" s="64" t="str">
        <f t="shared" si="55"/>
        <v>Dry</v>
      </c>
      <c r="S365" s="65">
        <v>0</v>
      </c>
      <c r="T365" s="65">
        <f t="shared" si="56"/>
        <v>0</v>
      </c>
      <c r="U365" s="69">
        <f t="shared" si="61"/>
        <v>773.10766846077456</v>
      </c>
      <c r="V365" s="70">
        <f t="shared" si="57"/>
        <v>0</v>
      </c>
      <c r="W365" s="70">
        <f t="shared" si="58"/>
        <v>1.7602666592138947</v>
      </c>
      <c r="X365" s="70">
        <f t="shared" si="59"/>
        <v>0</v>
      </c>
      <c r="Y365" s="71">
        <f t="shared" si="60"/>
        <v>0</v>
      </c>
    </row>
    <row r="366" spans="14:25" x14ac:dyDescent="0.25">
      <c r="N366" s="4">
        <f t="shared" si="52"/>
        <v>1976</v>
      </c>
      <c r="O366" s="4">
        <f t="shared" si="53"/>
        <v>4</v>
      </c>
      <c r="P366" s="64">
        <v>27851</v>
      </c>
      <c r="Q366" s="31">
        <f t="shared" si="54"/>
        <v>197604</v>
      </c>
      <c r="R366" s="64" t="str">
        <f t="shared" si="55"/>
        <v>Dry</v>
      </c>
      <c r="S366" s="65">
        <v>0</v>
      </c>
      <c r="T366" s="65">
        <f t="shared" si="56"/>
        <v>0</v>
      </c>
      <c r="U366" s="69">
        <f t="shared" si="61"/>
        <v>771.34740180156064</v>
      </c>
      <c r="V366" s="70">
        <f t="shared" si="57"/>
        <v>0</v>
      </c>
      <c r="W366" s="70">
        <f t="shared" si="58"/>
        <v>2.7589391633372844</v>
      </c>
      <c r="X366" s="70">
        <f t="shared" si="59"/>
        <v>0</v>
      </c>
      <c r="Y366" s="71">
        <f t="shared" si="60"/>
        <v>0</v>
      </c>
    </row>
    <row r="367" spans="14:25" x14ac:dyDescent="0.25">
      <c r="N367" s="4">
        <f t="shared" si="52"/>
        <v>1976</v>
      </c>
      <c r="O367" s="4">
        <f t="shared" si="53"/>
        <v>5</v>
      </c>
      <c r="P367" s="64">
        <v>27881</v>
      </c>
      <c r="Q367" s="31">
        <f t="shared" si="54"/>
        <v>197605</v>
      </c>
      <c r="R367" s="64" t="str">
        <f t="shared" si="55"/>
        <v>Dry</v>
      </c>
      <c r="S367" s="65">
        <v>0</v>
      </c>
      <c r="T367" s="65">
        <f t="shared" si="56"/>
        <v>0</v>
      </c>
      <c r="U367" s="69">
        <f t="shared" si="61"/>
        <v>768.5884626382234</v>
      </c>
      <c r="V367" s="70">
        <f t="shared" si="57"/>
        <v>0</v>
      </c>
      <c r="W367" s="70">
        <f t="shared" si="58"/>
        <v>3.0800582125190923</v>
      </c>
      <c r="X367" s="70">
        <f t="shared" si="59"/>
        <v>0</v>
      </c>
      <c r="Y367" s="71">
        <f t="shared" si="60"/>
        <v>0</v>
      </c>
    </row>
    <row r="368" spans="14:25" x14ac:dyDescent="0.25">
      <c r="N368" s="4">
        <f t="shared" si="52"/>
        <v>1976</v>
      </c>
      <c r="O368" s="4">
        <f t="shared" si="53"/>
        <v>6</v>
      </c>
      <c r="P368" s="64">
        <v>27912</v>
      </c>
      <c r="Q368" s="31">
        <f t="shared" si="54"/>
        <v>197606</v>
      </c>
      <c r="R368" s="64" t="str">
        <f t="shared" si="55"/>
        <v>Dry</v>
      </c>
      <c r="S368" s="65">
        <v>0</v>
      </c>
      <c r="T368" s="65">
        <f t="shared" si="56"/>
        <v>0</v>
      </c>
      <c r="U368" s="69">
        <f t="shared" si="61"/>
        <v>765.50840442570427</v>
      </c>
      <c r="V368" s="70">
        <f t="shared" si="57"/>
        <v>0</v>
      </c>
      <c r="W368" s="70">
        <f t="shared" si="58"/>
        <v>3.359769170529896</v>
      </c>
      <c r="X368" s="70">
        <f t="shared" si="59"/>
        <v>0</v>
      </c>
      <c r="Y368" s="71">
        <f t="shared" si="60"/>
        <v>0</v>
      </c>
    </row>
    <row r="369" spans="14:25" x14ac:dyDescent="0.25">
      <c r="N369" s="4">
        <f t="shared" si="52"/>
        <v>1976</v>
      </c>
      <c r="O369" s="4">
        <f t="shared" si="53"/>
        <v>7</v>
      </c>
      <c r="P369" s="64">
        <v>27942</v>
      </c>
      <c r="Q369" s="31">
        <f t="shared" si="54"/>
        <v>197607</v>
      </c>
      <c r="R369" s="64" t="str">
        <f t="shared" si="55"/>
        <v>Dry</v>
      </c>
      <c r="S369" s="65">
        <v>24100</v>
      </c>
      <c r="T369" s="65">
        <f t="shared" si="56"/>
        <v>0</v>
      </c>
      <c r="U369" s="69">
        <f t="shared" si="61"/>
        <v>762.14863525517433</v>
      </c>
      <c r="V369" s="70">
        <f t="shared" si="57"/>
        <v>762.14863525517433</v>
      </c>
      <c r="W369" s="70">
        <f t="shared" si="58"/>
        <v>0</v>
      </c>
      <c r="X369" s="70">
        <f t="shared" si="59"/>
        <v>471.56603573020436</v>
      </c>
      <c r="Y369" s="71">
        <f t="shared" si="60"/>
        <v>290.58259952496996</v>
      </c>
    </row>
    <row r="370" spans="14:25" x14ac:dyDescent="0.25">
      <c r="N370" s="4">
        <f t="shared" si="52"/>
        <v>1976</v>
      </c>
      <c r="O370" s="4">
        <f t="shared" si="53"/>
        <v>8</v>
      </c>
      <c r="P370" s="64">
        <v>27973</v>
      </c>
      <c r="Q370" s="31">
        <f t="shared" si="54"/>
        <v>197608</v>
      </c>
      <c r="R370" s="64" t="str">
        <f t="shared" si="55"/>
        <v>Dry</v>
      </c>
      <c r="S370" s="65">
        <v>26700.000000000004</v>
      </c>
      <c r="T370" s="65">
        <f t="shared" si="56"/>
        <v>0</v>
      </c>
      <c r="U370" s="69">
        <f t="shared" si="61"/>
        <v>0</v>
      </c>
      <c r="V370" s="70">
        <f t="shared" si="57"/>
        <v>0</v>
      </c>
      <c r="W370" s="70">
        <f t="shared" si="58"/>
        <v>0</v>
      </c>
      <c r="X370" s="70">
        <f t="shared" si="59"/>
        <v>0</v>
      </c>
      <c r="Y370" s="71">
        <f t="shared" si="60"/>
        <v>0</v>
      </c>
    </row>
    <row r="371" spans="14:25" x14ac:dyDescent="0.25">
      <c r="N371" s="4">
        <f t="shared" si="52"/>
        <v>1976</v>
      </c>
      <c r="O371" s="4">
        <f t="shared" si="53"/>
        <v>9</v>
      </c>
      <c r="P371" s="64">
        <v>28004</v>
      </c>
      <c r="Q371" s="31">
        <f t="shared" si="54"/>
        <v>197609</v>
      </c>
      <c r="R371" s="64" t="str">
        <f t="shared" si="55"/>
        <v>Dry</v>
      </c>
      <c r="S371" s="65">
        <v>25800.000000000004</v>
      </c>
      <c r="T371" s="65">
        <f t="shared" si="56"/>
        <v>0</v>
      </c>
      <c r="U371" s="69">
        <f t="shared" si="61"/>
        <v>0</v>
      </c>
      <c r="V371" s="70">
        <f t="shared" si="57"/>
        <v>0</v>
      </c>
      <c r="W371" s="70">
        <f t="shared" si="58"/>
        <v>0</v>
      </c>
      <c r="X371" s="70">
        <f t="shared" si="59"/>
        <v>0</v>
      </c>
      <c r="Y371" s="71">
        <f t="shared" si="60"/>
        <v>0</v>
      </c>
    </row>
    <row r="372" spans="14:25" x14ac:dyDescent="0.25">
      <c r="N372" s="4">
        <f t="shared" si="52"/>
        <v>1976</v>
      </c>
      <c r="O372" s="4">
        <f t="shared" si="53"/>
        <v>10</v>
      </c>
      <c r="P372" s="64">
        <v>28034</v>
      </c>
      <c r="Q372" s="31">
        <f t="shared" si="54"/>
        <v>197610</v>
      </c>
      <c r="R372" s="64" t="str">
        <f t="shared" si="55"/>
        <v>Dry</v>
      </c>
      <c r="S372" s="65">
        <v>38300.000000000007</v>
      </c>
      <c r="T372" s="65">
        <f t="shared" si="56"/>
        <v>778</v>
      </c>
      <c r="U372" s="69">
        <f t="shared" si="61"/>
        <v>778</v>
      </c>
      <c r="V372" s="70">
        <f t="shared" si="57"/>
        <v>0</v>
      </c>
      <c r="W372" s="70">
        <f t="shared" si="58"/>
        <v>1.7481942671619473</v>
      </c>
      <c r="X372" s="70">
        <f t="shared" si="59"/>
        <v>0</v>
      </c>
      <c r="Y372" s="71">
        <f t="shared" si="60"/>
        <v>0</v>
      </c>
    </row>
    <row r="373" spans="14:25" x14ac:dyDescent="0.25">
      <c r="N373" s="4">
        <f t="shared" si="52"/>
        <v>1976</v>
      </c>
      <c r="O373" s="4">
        <f t="shared" si="53"/>
        <v>11</v>
      </c>
      <c r="P373" s="64">
        <v>28065</v>
      </c>
      <c r="Q373" s="31">
        <f t="shared" si="54"/>
        <v>197611</v>
      </c>
      <c r="R373" s="64" t="str">
        <f t="shared" si="55"/>
        <v>Dry</v>
      </c>
      <c r="S373" s="65">
        <v>14799.999999999996</v>
      </c>
      <c r="T373" s="65">
        <f t="shared" si="56"/>
        <v>0</v>
      </c>
      <c r="U373" s="69">
        <f t="shared" si="61"/>
        <v>776.25180573283808</v>
      </c>
      <c r="V373" s="70">
        <f t="shared" si="57"/>
        <v>0</v>
      </c>
      <c r="W373" s="70">
        <f t="shared" si="58"/>
        <v>0.7941179830537991</v>
      </c>
      <c r="X373" s="70">
        <f t="shared" si="59"/>
        <v>0</v>
      </c>
      <c r="Y373" s="71">
        <f t="shared" si="60"/>
        <v>0</v>
      </c>
    </row>
    <row r="374" spans="14:25" x14ac:dyDescent="0.25">
      <c r="N374" s="4">
        <f t="shared" si="52"/>
        <v>1976</v>
      </c>
      <c r="O374" s="4">
        <f t="shared" si="53"/>
        <v>12</v>
      </c>
      <c r="P374" s="64">
        <v>28095</v>
      </c>
      <c r="Q374" s="31">
        <f t="shared" si="54"/>
        <v>197612</v>
      </c>
      <c r="R374" s="64" t="str">
        <f t="shared" si="55"/>
        <v>Dry</v>
      </c>
      <c r="S374" s="65">
        <v>0</v>
      </c>
      <c r="T374" s="65">
        <f t="shared" si="56"/>
        <v>0</v>
      </c>
      <c r="U374" s="69">
        <f t="shared" si="61"/>
        <v>775.45768774978433</v>
      </c>
      <c r="V374" s="70">
        <f t="shared" si="57"/>
        <v>0</v>
      </c>
      <c r="W374" s="70">
        <f t="shared" si="58"/>
        <v>0.21714113345797278</v>
      </c>
      <c r="X374" s="70">
        <f t="shared" si="59"/>
        <v>0</v>
      </c>
      <c r="Y374" s="71">
        <f t="shared" si="60"/>
        <v>0</v>
      </c>
    </row>
    <row r="375" spans="14:25" x14ac:dyDescent="0.25">
      <c r="N375" s="4">
        <f t="shared" si="52"/>
        <v>1977</v>
      </c>
      <c r="O375" s="4">
        <f t="shared" si="53"/>
        <v>1</v>
      </c>
      <c r="P375" s="64">
        <v>28126</v>
      </c>
      <c r="Q375" s="31">
        <f t="shared" si="54"/>
        <v>197701</v>
      </c>
      <c r="R375" s="64" t="str">
        <f t="shared" si="55"/>
        <v>Normal</v>
      </c>
      <c r="S375" s="65">
        <v>26200.000000000004</v>
      </c>
      <c r="T375" s="65">
        <f t="shared" si="56"/>
        <v>0</v>
      </c>
      <c r="U375" s="69">
        <f t="shared" si="61"/>
        <v>775.24054661632636</v>
      </c>
      <c r="V375" s="70">
        <f t="shared" si="57"/>
        <v>0</v>
      </c>
      <c r="W375" s="70">
        <f t="shared" si="58"/>
        <v>0.49090298929130283</v>
      </c>
      <c r="X375" s="70">
        <f t="shared" si="59"/>
        <v>0</v>
      </c>
      <c r="Y375" s="71">
        <f t="shared" si="60"/>
        <v>0</v>
      </c>
    </row>
    <row r="376" spans="14:25" x14ac:dyDescent="0.25">
      <c r="N376" s="4">
        <f t="shared" si="52"/>
        <v>1977</v>
      </c>
      <c r="O376" s="4">
        <f t="shared" si="53"/>
        <v>2</v>
      </c>
      <c r="P376" s="64">
        <v>28157</v>
      </c>
      <c r="Q376" s="31">
        <f t="shared" si="54"/>
        <v>197702</v>
      </c>
      <c r="R376" s="64" t="str">
        <f t="shared" si="55"/>
        <v>Normal</v>
      </c>
      <c r="S376" s="65">
        <v>74500</v>
      </c>
      <c r="T376" s="65">
        <f t="shared" si="56"/>
        <v>0</v>
      </c>
      <c r="U376" s="69">
        <f t="shared" si="61"/>
        <v>774.74964362703508</v>
      </c>
      <c r="V376" s="70">
        <f t="shared" si="57"/>
        <v>0</v>
      </c>
      <c r="W376" s="70">
        <f t="shared" si="58"/>
        <v>1.6419751662605278</v>
      </c>
      <c r="X376" s="70">
        <f t="shared" si="59"/>
        <v>0</v>
      </c>
      <c r="Y376" s="71">
        <f t="shared" si="60"/>
        <v>0</v>
      </c>
    </row>
    <row r="377" spans="14:25" x14ac:dyDescent="0.25">
      <c r="N377" s="4">
        <f t="shared" si="52"/>
        <v>1977</v>
      </c>
      <c r="O377" s="4">
        <f t="shared" si="53"/>
        <v>3</v>
      </c>
      <c r="P377" s="64">
        <v>28185</v>
      </c>
      <c r="Q377" s="31">
        <f t="shared" si="54"/>
        <v>197703</v>
      </c>
      <c r="R377" s="64" t="str">
        <f t="shared" si="55"/>
        <v>Normal</v>
      </c>
      <c r="S377" s="65">
        <v>82500</v>
      </c>
      <c r="T377" s="65">
        <f t="shared" si="56"/>
        <v>0</v>
      </c>
      <c r="U377" s="69">
        <f t="shared" si="61"/>
        <v>773.10766846077456</v>
      </c>
      <c r="V377" s="70">
        <f t="shared" si="57"/>
        <v>773.10766846077456</v>
      </c>
      <c r="W377" s="70">
        <f t="shared" si="58"/>
        <v>0</v>
      </c>
      <c r="X377" s="70">
        <f t="shared" si="59"/>
        <v>34.906101433243336</v>
      </c>
      <c r="Y377" s="71">
        <f t="shared" si="60"/>
        <v>738.20156702753127</v>
      </c>
    </row>
    <row r="378" spans="14:25" x14ac:dyDescent="0.25">
      <c r="N378" s="4">
        <f t="shared" si="52"/>
        <v>1977</v>
      </c>
      <c r="O378" s="4">
        <f t="shared" si="53"/>
        <v>4</v>
      </c>
      <c r="P378" s="64">
        <v>28216</v>
      </c>
      <c r="Q378" s="31">
        <f t="shared" si="54"/>
        <v>197704</v>
      </c>
      <c r="R378" s="64" t="str">
        <f t="shared" si="55"/>
        <v>Normal</v>
      </c>
      <c r="S378" s="65">
        <v>11800.000000000011</v>
      </c>
      <c r="T378" s="65">
        <f t="shared" si="56"/>
        <v>0</v>
      </c>
      <c r="U378" s="69">
        <f t="shared" si="61"/>
        <v>0</v>
      </c>
      <c r="V378" s="70">
        <f t="shared" si="57"/>
        <v>0</v>
      </c>
      <c r="W378" s="70">
        <f t="shared" si="58"/>
        <v>0</v>
      </c>
      <c r="X378" s="70">
        <f t="shared" si="59"/>
        <v>0</v>
      </c>
      <c r="Y378" s="71">
        <f t="shared" si="60"/>
        <v>0</v>
      </c>
    </row>
    <row r="379" spans="14:25" x14ac:dyDescent="0.25">
      <c r="N379" s="4">
        <f t="shared" si="52"/>
        <v>1977</v>
      </c>
      <c r="O379" s="4">
        <f t="shared" si="53"/>
        <v>5</v>
      </c>
      <c r="P379" s="64">
        <v>28246</v>
      </c>
      <c r="Q379" s="31">
        <f t="shared" si="54"/>
        <v>197705</v>
      </c>
      <c r="R379" s="64" t="str">
        <f t="shared" si="55"/>
        <v>Normal</v>
      </c>
      <c r="S379" s="65">
        <v>22500</v>
      </c>
      <c r="T379" s="65">
        <f t="shared" si="56"/>
        <v>0</v>
      </c>
      <c r="U379" s="69">
        <f t="shared" si="61"/>
        <v>0</v>
      </c>
      <c r="V379" s="70">
        <f t="shared" si="57"/>
        <v>0</v>
      </c>
      <c r="W379" s="70">
        <f t="shared" si="58"/>
        <v>0</v>
      </c>
      <c r="X379" s="70">
        <f t="shared" si="59"/>
        <v>0</v>
      </c>
      <c r="Y379" s="71">
        <f t="shared" si="60"/>
        <v>0</v>
      </c>
    </row>
    <row r="380" spans="14:25" x14ac:dyDescent="0.25">
      <c r="N380" s="4">
        <f t="shared" si="52"/>
        <v>1977</v>
      </c>
      <c r="O380" s="4">
        <f t="shared" si="53"/>
        <v>6</v>
      </c>
      <c r="P380" s="64">
        <v>28277</v>
      </c>
      <c r="Q380" s="31">
        <f t="shared" si="54"/>
        <v>197706</v>
      </c>
      <c r="R380" s="64" t="str">
        <f t="shared" si="55"/>
        <v>Normal</v>
      </c>
      <c r="S380" s="65">
        <v>89199.999999999985</v>
      </c>
      <c r="T380" s="65">
        <f t="shared" si="56"/>
        <v>0</v>
      </c>
      <c r="U380" s="69">
        <f t="shared" si="61"/>
        <v>0</v>
      </c>
      <c r="V380" s="70">
        <f t="shared" si="57"/>
        <v>0</v>
      </c>
      <c r="W380" s="70">
        <f t="shared" si="58"/>
        <v>0</v>
      </c>
      <c r="X380" s="70">
        <f t="shared" si="59"/>
        <v>0</v>
      </c>
      <c r="Y380" s="71">
        <f t="shared" si="60"/>
        <v>0</v>
      </c>
    </row>
    <row r="381" spans="14:25" x14ac:dyDescent="0.25">
      <c r="N381" s="4">
        <f t="shared" si="52"/>
        <v>1977</v>
      </c>
      <c r="O381" s="4">
        <f t="shared" si="53"/>
        <v>7</v>
      </c>
      <c r="P381" s="64">
        <v>28307</v>
      </c>
      <c r="Q381" s="31">
        <f t="shared" si="54"/>
        <v>197707</v>
      </c>
      <c r="R381" s="64" t="str">
        <f t="shared" si="55"/>
        <v>Normal</v>
      </c>
      <c r="S381" s="65">
        <v>23599.999999999993</v>
      </c>
      <c r="T381" s="65">
        <f t="shared" si="56"/>
        <v>0</v>
      </c>
      <c r="U381" s="69">
        <f t="shared" si="61"/>
        <v>0</v>
      </c>
      <c r="V381" s="70">
        <f t="shared" si="57"/>
        <v>0</v>
      </c>
      <c r="W381" s="70">
        <f t="shared" si="58"/>
        <v>0</v>
      </c>
      <c r="X381" s="70">
        <f t="shared" si="59"/>
        <v>0</v>
      </c>
      <c r="Y381" s="71">
        <f t="shared" si="60"/>
        <v>0</v>
      </c>
    </row>
    <row r="382" spans="14:25" x14ac:dyDescent="0.25">
      <c r="N382" s="4">
        <f t="shared" si="52"/>
        <v>1977</v>
      </c>
      <c r="O382" s="4">
        <f t="shared" si="53"/>
        <v>8</v>
      </c>
      <c r="P382" s="64">
        <v>28338</v>
      </c>
      <c r="Q382" s="31">
        <f t="shared" si="54"/>
        <v>197708</v>
      </c>
      <c r="R382" s="64" t="str">
        <f t="shared" si="55"/>
        <v>Normal</v>
      </c>
      <c r="S382" s="65">
        <v>34599.999999999993</v>
      </c>
      <c r="T382" s="65">
        <f t="shared" si="56"/>
        <v>0</v>
      </c>
      <c r="U382" s="69">
        <f t="shared" si="61"/>
        <v>0</v>
      </c>
      <c r="V382" s="70">
        <f t="shared" si="57"/>
        <v>0</v>
      </c>
      <c r="W382" s="70">
        <f t="shared" si="58"/>
        <v>0</v>
      </c>
      <c r="X382" s="70">
        <f t="shared" si="59"/>
        <v>0</v>
      </c>
      <c r="Y382" s="71">
        <f t="shared" si="60"/>
        <v>0</v>
      </c>
    </row>
    <row r="383" spans="14:25" x14ac:dyDescent="0.25">
      <c r="N383" s="4">
        <f t="shared" si="52"/>
        <v>1977</v>
      </c>
      <c r="O383" s="4">
        <f t="shared" si="53"/>
        <v>9</v>
      </c>
      <c r="P383" s="64">
        <v>28369</v>
      </c>
      <c r="Q383" s="31">
        <f t="shared" si="54"/>
        <v>197709</v>
      </c>
      <c r="R383" s="64" t="str">
        <f t="shared" si="55"/>
        <v>Normal</v>
      </c>
      <c r="S383" s="65">
        <v>38000</v>
      </c>
      <c r="T383" s="65">
        <f t="shared" si="56"/>
        <v>0</v>
      </c>
      <c r="U383" s="69">
        <f t="shared" si="61"/>
        <v>0</v>
      </c>
      <c r="V383" s="70">
        <f t="shared" si="57"/>
        <v>0</v>
      </c>
      <c r="W383" s="70">
        <f t="shared" si="58"/>
        <v>0</v>
      </c>
      <c r="X383" s="70">
        <f t="shared" si="59"/>
        <v>0</v>
      </c>
      <c r="Y383" s="71">
        <f t="shared" si="60"/>
        <v>0</v>
      </c>
    </row>
    <row r="384" spans="14:25" x14ac:dyDescent="0.25">
      <c r="N384" s="4">
        <f t="shared" si="52"/>
        <v>1977</v>
      </c>
      <c r="O384" s="4">
        <f t="shared" si="53"/>
        <v>10</v>
      </c>
      <c r="P384" s="64">
        <v>28399</v>
      </c>
      <c r="Q384" s="31">
        <f t="shared" si="54"/>
        <v>197710</v>
      </c>
      <c r="R384" s="64" t="str">
        <f t="shared" si="55"/>
        <v>Normal</v>
      </c>
      <c r="S384" s="65">
        <v>34900.000000000007</v>
      </c>
      <c r="T384" s="65">
        <f t="shared" si="56"/>
        <v>778</v>
      </c>
      <c r="U384" s="69">
        <f t="shared" si="61"/>
        <v>778</v>
      </c>
      <c r="V384" s="70">
        <f t="shared" si="57"/>
        <v>0</v>
      </c>
      <c r="W384" s="70">
        <f t="shared" si="58"/>
        <v>1.7481942671619473</v>
      </c>
      <c r="X384" s="70">
        <f t="shared" si="59"/>
        <v>0</v>
      </c>
      <c r="Y384" s="71">
        <f t="shared" si="60"/>
        <v>0</v>
      </c>
    </row>
    <row r="385" spans="14:25" x14ac:dyDescent="0.25">
      <c r="N385" s="4">
        <f t="shared" si="52"/>
        <v>1977</v>
      </c>
      <c r="O385" s="4">
        <f t="shared" si="53"/>
        <v>11</v>
      </c>
      <c r="P385" s="64">
        <v>28430</v>
      </c>
      <c r="Q385" s="31">
        <f t="shared" si="54"/>
        <v>197711</v>
      </c>
      <c r="R385" s="64" t="str">
        <f t="shared" si="55"/>
        <v>Normal</v>
      </c>
      <c r="S385" s="65">
        <v>5299.9999999999973</v>
      </c>
      <c r="T385" s="65">
        <f t="shared" si="56"/>
        <v>0</v>
      </c>
      <c r="U385" s="69">
        <f t="shared" si="61"/>
        <v>776.25180573283808</v>
      </c>
      <c r="V385" s="70">
        <f t="shared" si="57"/>
        <v>0</v>
      </c>
      <c r="W385" s="70">
        <f t="shared" si="58"/>
        <v>0.7941179830537991</v>
      </c>
      <c r="X385" s="70">
        <f t="shared" si="59"/>
        <v>0</v>
      </c>
      <c r="Y385" s="71">
        <f t="shared" si="60"/>
        <v>0</v>
      </c>
    </row>
    <row r="386" spans="14:25" x14ac:dyDescent="0.25">
      <c r="N386" s="4">
        <f t="shared" si="52"/>
        <v>1977</v>
      </c>
      <c r="O386" s="4">
        <f t="shared" si="53"/>
        <v>12</v>
      </c>
      <c r="P386" s="64">
        <v>28460</v>
      </c>
      <c r="Q386" s="31">
        <f t="shared" si="54"/>
        <v>197712</v>
      </c>
      <c r="R386" s="64" t="str">
        <f t="shared" si="55"/>
        <v>Normal</v>
      </c>
      <c r="S386" s="65">
        <v>0</v>
      </c>
      <c r="T386" s="65">
        <f t="shared" si="56"/>
        <v>0</v>
      </c>
      <c r="U386" s="69">
        <f t="shared" si="61"/>
        <v>775.45768774978433</v>
      </c>
      <c r="V386" s="70">
        <f t="shared" si="57"/>
        <v>0</v>
      </c>
      <c r="W386" s="70">
        <f t="shared" si="58"/>
        <v>0.21714113345797278</v>
      </c>
      <c r="X386" s="70">
        <f t="shared" si="59"/>
        <v>0</v>
      </c>
      <c r="Y386" s="71">
        <f t="shared" si="60"/>
        <v>0</v>
      </c>
    </row>
    <row r="387" spans="14:25" x14ac:dyDescent="0.25">
      <c r="N387" s="4">
        <f t="shared" si="52"/>
        <v>1978</v>
      </c>
      <c r="O387" s="4">
        <f t="shared" si="53"/>
        <v>1</v>
      </c>
      <c r="P387" s="64">
        <v>28491</v>
      </c>
      <c r="Q387" s="31">
        <f t="shared" si="54"/>
        <v>197801</v>
      </c>
      <c r="R387" s="64" t="str">
        <f t="shared" si="55"/>
        <v>Normal</v>
      </c>
      <c r="S387" s="65">
        <v>16900</v>
      </c>
      <c r="T387" s="65">
        <f t="shared" si="56"/>
        <v>0</v>
      </c>
      <c r="U387" s="69">
        <f t="shared" si="61"/>
        <v>775.24054661632636</v>
      </c>
      <c r="V387" s="70">
        <f t="shared" si="57"/>
        <v>0</v>
      </c>
      <c r="W387" s="70">
        <f t="shared" si="58"/>
        <v>0.49090298929130283</v>
      </c>
      <c r="X387" s="70">
        <f t="shared" si="59"/>
        <v>0</v>
      </c>
      <c r="Y387" s="71">
        <f t="shared" si="60"/>
        <v>0</v>
      </c>
    </row>
    <row r="388" spans="14:25" x14ac:dyDescent="0.25">
      <c r="N388" s="4">
        <f t="shared" si="52"/>
        <v>1978</v>
      </c>
      <c r="O388" s="4">
        <f t="shared" si="53"/>
        <v>2</v>
      </c>
      <c r="P388" s="64">
        <v>28522</v>
      </c>
      <c r="Q388" s="31">
        <f t="shared" si="54"/>
        <v>197802</v>
      </c>
      <c r="R388" s="64" t="str">
        <f t="shared" si="55"/>
        <v>Normal</v>
      </c>
      <c r="S388" s="65">
        <v>71100</v>
      </c>
      <c r="T388" s="65">
        <f t="shared" si="56"/>
        <v>0</v>
      </c>
      <c r="U388" s="69">
        <f t="shared" si="61"/>
        <v>774.74964362703508</v>
      </c>
      <c r="V388" s="70">
        <f t="shared" si="57"/>
        <v>0</v>
      </c>
      <c r="W388" s="70">
        <f t="shared" si="58"/>
        <v>1.6419751662605278</v>
      </c>
      <c r="X388" s="70">
        <f t="shared" si="59"/>
        <v>0</v>
      </c>
      <c r="Y388" s="71">
        <f t="shared" si="60"/>
        <v>0</v>
      </c>
    </row>
    <row r="389" spans="14:25" x14ac:dyDescent="0.25">
      <c r="N389" s="4">
        <f t="shared" si="52"/>
        <v>1978</v>
      </c>
      <c r="O389" s="4">
        <f t="shared" si="53"/>
        <v>3</v>
      </c>
      <c r="P389" s="64">
        <v>28550</v>
      </c>
      <c r="Q389" s="31">
        <f t="shared" si="54"/>
        <v>197803</v>
      </c>
      <c r="R389" s="64" t="str">
        <f t="shared" si="55"/>
        <v>Normal</v>
      </c>
      <c r="S389" s="65">
        <v>0</v>
      </c>
      <c r="T389" s="65">
        <f t="shared" si="56"/>
        <v>0</v>
      </c>
      <c r="U389" s="69">
        <f t="shared" si="61"/>
        <v>773.10766846077456</v>
      </c>
      <c r="V389" s="70">
        <f t="shared" si="57"/>
        <v>0</v>
      </c>
      <c r="W389" s="70">
        <f t="shared" si="58"/>
        <v>1.7602666592138947</v>
      </c>
      <c r="X389" s="70">
        <f t="shared" si="59"/>
        <v>0</v>
      </c>
      <c r="Y389" s="71">
        <f t="shared" si="60"/>
        <v>0</v>
      </c>
    </row>
    <row r="390" spans="14:25" x14ac:dyDescent="0.25">
      <c r="N390" s="4">
        <f t="shared" si="52"/>
        <v>1978</v>
      </c>
      <c r="O390" s="4">
        <f t="shared" si="53"/>
        <v>4</v>
      </c>
      <c r="P390" s="64">
        <v>28581</v>
      </c>
      <c r="Q390" s="31">
        <f t="shared" si="54"/>
        <v>197804</v>
      </c>
      <c r="R390" s="64" t="str">
        <f t="shared" si="55"/>
        <v>Normal</v>
      </c>
      <c r="S390" s="65">
        <v>21800.000000000011</v>
      </c>
      <c r="T390" s="65">
        <f t="shared" si="56"/>
        <v>0</v>
      </c>
      <c r="U390" s="69">
        <f t="shared" si="61"/>
        <v>771.34740180156064</v>
      </c>
      <c r="V390" s="70">
        <f t="shared" si="57"/>
        <v>771.34740180156064</v>
      </c>
      <c r="W390" s="70">
        <f t="shared" si="58"/>
        <v>0</v>
      </c>
      <c r="X390" s="70">
        <f t="shared" si="59"/>
        <v>57.000749504151372</v>
      </c>
      <c r="Y390" s="71">
        <f t="shared" si="60"/>
        <v>714.34665229740926</v>
      </c>
    </row>
    <row r="391" spans="14:25" x14ac:dyDescent="0.25">
      <c r="N391" s="4">
        <f t="shared" si="52"/>
        <v>1978</v>
      </c>
      <c r="O391" s="4">
        <f t="shared" si="53"/>
        <v>5</v>
      </c>
      <c r="P391" s="64">
        <v>28611</v>
      </c>
      <c r="Q391" s="31">
        <f t="shared" si="54"/>
        <v>197805</v>
      </c>
      <c r="R391" s="64" t="str">
        <f t="shared" si="55"/>
        <v>Normal</v>
      </c>
      <c r="S391" s="65">
        <v>14900.000000000005</v>
      </c>
      <c r="T391" s="65">
        <f t="shared" si="56"/>
        <v>0</v>
      </c>
      <c r="U391" s="69">
        <f t="shared" si="61"/>
        <v>0</v>
      </c>
      <c r="V391" s="70">
        <f t="shared" si="57"/>
        <v>0</v>
      </c>
      <c r="W391" s="70">
        <f t="shared" si="58"/>
        <v>0</v>
      </c>
      <c r="X391" s="70">
        <f t="shared" si="59"/>
        <v>0</v>
      </c>
      <c r="Y391" s="71">
        <f t="shared" si="60"/>
        <v>0</v>
      </c>
    </row>
    <row r="392" spans="14:25" x14ac:dyDescent="0.25">
      <c r="N392" s="4">
        <f t="shared" si="52"/>
        <v>1978</v>
      </c>
      <c r="O392" s="4">
        <f t="shared" si="53"/>
        <v>6</v>
      </c>
      <c r="P392" s="64">
        <v>28642</v>
      </c>
      <c r="Q392" s="31">
        <f t="shared" si="54"/>
        <v>197806</v>
      </c>
      <c r="R392" s="64" t="str">
        <f t="shared" si="55"/>
        <v>Normal</v>
      </c>
      <c r="S392" s="65">
        <v>86999.999999999985</v>
      </c>
      <c r="T392" s="65">
        <f t="shared" si="56"/>
        <v>0</v>
      </c>
      <c r="U392" s="69">
        <f t="shared" si="61"/>
        <v>0</v>
      </c>
      <c r="V392" s="70">
        <f t="shared" si="57"/>
        <v>0</v>
      </c>
      <c r="W392" s="70">
        <f t="shared" si="58"/>
        <v>0</v>
      </c>
      <c r="X392" s="70">
        <f t="shared" si="59"/>
        <v>0</v>
      </c>
      <c r="Y392" s="71">
        <f t="shared" si="60"/>
        <v>0</v>
      </c>
    </row>
    <row r="393" spans="14:25" x14ac:dyDescent="0.25">
      <c r="N393" s="4">
        <f t="shared" si="52"/>
        <v>1978</v>
      </c>
      <c r="O393" s="4">
        <f t="shared" si="53"/>
        <v>7</v>
      </c>
      <c r="P393" s="64">
        <v>28672</v>
      </c>
      <c r="Q393" s="31">
        <f t="shared" si="54"/>
        <v>197807</v>
      </c>
      <c r="R393" s="64" t="str">
        <f t="shared" si="55"/>
        <v>Normal</v>
      </c>
      <c r="S393" s="65">
        <v>48699.999999999993</v>
      </c>
      <c r="T393" s="65">
        <f t="shared" si="56"/>
        <v>0</v>
      </c>
      <c r="U393" s="69">
        <f t="shared" si="61"/>
        <v>0</v>
      </c>
      <c r="V393" s="70">
        <f t="shared" si="57"/>
        <v>0</v>
      </c>
      <c r="W393" s="70">
        <f t="shared" si="58"/>
        <v>0</v>
      </c>
      <c r="X393" s="70">
        <f t="shared" si="59"/>
        <v>0</v>
      </c>
      <c r="Y393" s="71">
        <f t="shared" si="60"/>
        <v>0</v>
      </c>
    </row>
    <row r="394" spans="14:25" x14ac:dyDescent="0.25">
      <c r="N394" s="4">
        <f t="shared" si="52"/>
        <v>1978</v>
      </c>
      <c r="O394" s="4">
        <f t="shared" si="53"/>
        <v>8</v>
      </c>
      <c r="P394" s="64">
        <v>28703</v>
      </c>
      <c r="Q394" s="31">
        <f t="shared" si="54"/>
        <v>197808</v>
      </c>
      <c r="R394" s="64" t="str">
        <f t="shared" si="55"/>
        <v>Normal</v>
      </c>
      <c r="S394" s="65">
        <v>44000</v>
      </c>
      <c r="T394" s="65">
        <f t="shared" si="56"/>
        <v>0</v>
      </c>
      <c r="U394" s="69">
        <f t="shared" si="61"/>
        <v>0</v>
      </c>
      <c r="V394" s="70">
        <f t="shared" si="57"/>
        <v>0</v>
      </c>
      <c r="W394" s="70">
        <f t="shared" si="58"/>
        <v>0</v>
      </c>
      <c r="X394" s="70">
        <f t="shared" si="59"/>
        <v>0</v>
      </c>
      <c r="Y394" s="71">
        <f t="shared" si="60"/>
        <v>0</v>
      </c>
    </row>
    <row r="395" spans="14:25" x14ac:dyDescent="0.25">
      <c r="N395" s="4">
        <f t="shared" si="52"/>
        <v>1978</v>
      </c>
      <c r="O395" s="4">
        <f t="shared" si="53"/>
        <v>9</v>
      </c>
      <c r="P395" s="64">
        <v>28734</v>
      </c>
      <c r="Q395" s="31">
        <f t="shared" si="54"/>
        <v>197809</v>
      </c>
      <c r="R395" s="64" t="str">
        <f t="shared" si="55"/>
        <v>Normal</v>
      </c>
      <c r="S395" s="65">
        <v>39000</v>
      </c>
      <c r="T395" s="65">
        <f t="shared" si="56"/>
        <v>0</v>
      </c>
      <c r="U395" s="69">
        <f t="shared" si="61"/>
        <v>0</v>
      </c>
      <c r="V395" s="70">
        <f t="shared" si="57"/>
        <v>0</v>
      </c>
      <c r="W395" s="70">
        <f t="shared" si="58"/>
        <v>0</v>
      </c>
      <c r="X395" s="70">
        <f t="shared" si="59"/>
        <v>0</v>
      </c>
      <c r="Y395" s="71">
        <f t="shared" si="60"/>
        <v>0</v>
      </c>
    </row>
    <row r="396" spans="14:25" x14ac:dyDescent="0.25">
      <c r="N396" s="4">
        <f t="shared" si="52"/>
        <v>1978</v>
      </c>
      <c r="O396" s="4">
        <f t="shared" si="53"/>
        <v>10</v>
      </c>
      <c r="P396" s="64">
        <v>28764</v>
      </c>
      <c r="Q396" s="31">
        <f t="shared" si="54"/>
        <v>197810</v>
      </c>
      <c r="R396" s="64" t="str">
        <f t="shared" si="55"/>
        <v>Normal</v>
      </c>
      <c r="S396" s="65">
        <v>78200</v>
      </c>
      <c r="T396" s="65">
        <f t="shared" si="56"/>
        <v>778</v>
      </c>
      <c r="U396" s="69">
        <f t="shared" si="61"/>
        <v>778</v>
      </c>
      <c r="V396" s="70">
        <f t="shared" si="57"/>
        <v>0</v>
      </c>
      <c r="W396" s="70">
        <f t="shared" si="58"/>
        <v>1.7481942671619473</v>
      </c>
      <c r="X396" s="70">
        <f t="shared" si="59"/>
        <v>0</v>
      </c>
      <c r="Y396" s="71">
        <f t="shared" si="60"/>
        <v>0</v>
      </c>
    </row>
    <row r="397" spans="14:25" x14ac:dyDescent="0.25">
      <c r="N397" s="4">
        <f t="shared" si="52"/>
        <v>1978</v>
      </c>
      <c r="O397" s="4">
        <f t="shared" si="53"/>
        <v>11</v>
      </c>
      <c r="P397" s="64">
        <v>28795</v>
      </c>
      <c r="Q397" s="31">
        <f t="shared" si="54"/>
        <v>197811</v>
      </c>
      <c r="R397" s="64" t="str">
        <f t="shared" si="55"/>
        <v>Normal</v>
      </c>
      <c r="S397" s="65">
        <v>43000</v>
      </c>
      <c r="T397" s="65">
        <f t="shared" si="56"/>
        <v>0</v>
      </c>
      <c r="U397" s="69">
        <f t="shared" si="61"/>
        <v>776.25180573283808</v>
      </c>
      <c r="V397" s="70">
        <f t="shared" si="57"/>
        <v>0</v>
      </c>
      <c r="W397" s="70">
        <f t="shared" si="58"/>
        <v>0.7941179830537991</v>
      </c>
      <c r="X397" s="70">
        <f t="shared" si="59"/>
        <v>0</v>
      </c>
      <c r="Y397" s="71">
        <f t="shared" si="60"/>
        <v>0</v>
      </c>
    </row>
    <row r="398" spans="14:25" x14ac:dyDescent="0.25">
      <c r="N398" s="4">
        <f t="shared" si="52"/>
        <v>1978</v>
      </c>
      <c r="O398" s="4">
        <f t="shared" si="53"/>
        <v>12</v>
      </c>
      <c r="P398" s="64">
        <v>28825</v>
      </c>
      <c r="Q398" s="31">
        <f t="shared" si="54"/>
        <v>197812</v>
      </c>
      <c r="R398" s="64" t="str">
        <f t="shared" si="55"/>
        <v>Normal</v>
      </c>
      <c r="S398" s="65">
        <v>27299.999999999996</v>
      </c>
      <c r="T398" s="65">
        <f t="shared" si="56"/>
        <v>0</v>
      </c>
      <c r="U398" s="69">
        <f t="shared" si="61"/>
        <v>775.45768774978433</v>
      </c>
      <c r="V398" s="70">
        <f t="shared" si="57"/>
        <v>0</v>
      </c>
      <c r="W398" s="70">
        <f t="shared" si="58"/>
        <v>0.21714113345797278</v>
      </c>
      <c r="X398" s="70">
        <f t="shared" si="59"/>
        <v>0</v>
      </c>
      <c r="Y398" s="71">
        <f t="shared" si="60"/>
        <v>0</v>
      </c>
    </row>
    <row r="399" spans="14:25" x14ac:dyDescent="0.25">
      <c r="N399" s="4">
        <f t="shared" ref="N399:N462" si="62">YEAR(P399)</f>
        <v>1979</v>
      </c>
      <c r="O399" s="4">
        <f t="shared" ref="O399:O462" si="63">MONTH(P399)</f>
        <v>1</v>
      </c>
      <c r="P399" s="64">
        <v>28856</v>
      </c>
      <c r="Q399" s="31">
        <f t="shared" ref="Q399:Q462" si="64">YEAR(P399)*100+MONTH(P399)</f>
        <v>197901</v>
      </c>
      <c r="R399" s="64" t="str">
        <f t="shared" ref="R399:R462" si="65">INDEX($B$15:$B$62,MATCH(N399,$A$15:$A$63,0))</f>
        <v>Normal</v>
      </c>
      <c r="S399" s="65">
        <v>25000</v>
      </c>
      <c r="T399" s="65">
        <f t="shared" ref="T399:T462" si="66">IF(O399=10,VLOOKUP(YEAR(P399),$A$15:$E$62,5,FALSE),0)</f>
        <v>0</v>
      </c>
      <c r="U399" s="69">
        <f t="shared" si="61"/>
        <v>775.24054661632636</v>
      </c>
      <c r="V399" s="70">
        <f t="shared" ref="V399:V462" si="67">IF(OR(O399&lt;3,O399&gt;8),0,IF(S399&gt;0,MIN(U399,S399),0))</f>
        <v>0</v>
      </c>
      <c r="W399" s="70">
        <f t="shared" ref="W399:W462" si="68">(U399-V399)*VLOOKUP(O399,$G$16:$I$27,3,FALSE)</f>
        <v>0.49090298929130283</v>
      </c>
      <c r="X399" s="70">
        <f t="shared" ref="X399:X462" si="69">V399*(1-INDEX($J$16:$L$27,MATCH(O399,$G$16:$G$27,0),MATCH(R399,$J$15:$L$15,0)))</f>
        <v>0</v>
      </c>
      <c r="Y399" s="71">
        <f t="shared" ref="Y399:Y462" si="70">V399-X399</f>
        <v>0</v>
      </c>
    </row>
    <row r="400" spans="14:25" x14ac:dyDescent="0.25">
      <c r="N400" s="4">
        <f t="shared" si="62"/>
        <v>1979</v>
      </c>
      <c r="O400" s="4">
        <f t="shared" si="63"/>
        <v>2</v>
      </c>
      <c r="P400" s="64">
        <v>28887</v>
      </c>
      <c r="Q400" s="31">
        <f t="shared" si="64"/>
        <v>197902</v>
      </c>
      <c r="R400" s="64" t="str">
        <f t="shared" si="65"/>
        <v>Normal</v>
      </c>
      <c r="S400" s="65">
        <v>90700</v>
      </c>
      <c r="T400" s="65">
        <f t="shared" si="66"/>
        <v>0</v>
      </c>
      <c r="U400" s="69">
        <f t="shared" ref="U400:U463" si="71">U399-V399-W399+T400</f>
        <v>774.74964362703508</v>
      </c>
      <c r="V400" s="70">
        <f t="shared" si="67"/>
        <v>0</v>
      </c>
      <c r="W400" s="70">
        <f t="shared" si="68"/>
        <v>1.6419751662605278</v>
      </c>
      <c r="X400" s="70">
        <f t="shared" si="69"/>
        <v>0</v>
      </c>
      <c r="Y400" s="71">
        <f t="shared" si="70"/>
        <v>0</v>
      </c>
    </row>
    <row r="401" spans="14:25" x14ac:dyDescent="0.25">
      <c r="N401" s="4">
        <f t="shared" si="62"/>
        <v>1979</v>
      </c>
      <c r="O401" s="4">
        <f t="shared" si="63"/>
        <v>3</v>
      </c>
      <c r="P401" s="64">
        <v>28915</v>
      </c>
      <c r="Q401" s="31">
        <f t="shared" si="64"/>
        <v>197903</v>
      </c>
      <c r="R401" s="64" t="str">
        <f t="shared" si="65"/>
        <v>Normal</v>
      </c>
      <c r="S401" s="65">
        <v>8800.0000000000109</v>
      </c>
      <c r="T401" s="65">
        <f t="shared" si="66"/>
        <v>0</v>
      </c>
      <c r="U401" s="69">
        <f t="shared" si="71"/>
        <v>773.10766846077456</v>
      </c>
      <c r="V401" s="70">
        <f t="shared" si="67"/>
        <v>773.10766846077456</v>
      </c>
      <c r="W401" s="70">
        <f t="shared" si="68"/>
        <v>0</v>
      </c>
      <c r="X401" s="70">
        <f t="shared" si="69"/>
        <v>34.906101433243336</v>
      </c>
      <c r="Y401" s="71">
        <f t="shared" si="70"/>
        <v>738.20156702753127</v>
      </c>
    </row>
    <row r="402" spans="14:25" x14ac:dyDescent="0.25">
      <c r="N402" s="4">
        <f t="shared" si="62"/>
        <v>1979</v>
      </c>
      <c r="O402" s="4">
        <f t="shared" si="63"/>
        <v>4</v>
      </c>
      <c r="P402" s="64">
        <v>28946</v>
      </c>
      <c r="Q402" s="31">
        <f t="shared" si="64"/>
        <v>197904</v>
      </c>
      <c r="R402" s="64" t="str">
        <f t="shared" si="65"/>
        <v>Normal</v>
      </c>
      <c r="S402" s="65">
        <v>26600.000000000007</v>
      </c>
      <c r="T402" s="65">
        <f t="shared" si="66"/>
        <v>0</v>
      </c>
      <c r="U402" s="69">
        <f t="shared" si="71"/>
        <v>0</v>
      </c>
      <c r="V402" s="70">
        <f t="shared" si="67"/>
        <v>0</v>
      </c>
      <c r="W402" s="70">
        <f t="shared" si="68"/>
        <v>0</v>
      </c>
      <c r="X402" s="70">
        <f t="shared" si="69"/>
        <v>0</v>
      </c>
      <c r="Y402" s="71">
        <f t="shared" si="70"/>
        <v>0</v>
      </c>
    </row>
    <row r="403" spans="14:25" x14ac:dyDescent="0.25">
      <c r="N403" s="4">
        <f t="shared" si="62"/>
        <v>1979</v>
      </c>
      <c r="O403" s="4">
        <f t="shared" si="63"/>
        <v>5</v>
      </c>
      <c r="P403" s="64">
        <v>28976</v>
      </c>
      <c r="Q403" s="31">
        <f t="shared" si="64"/>
        <v>197905</v>
      </c>
      <c r="R403" s="64" t="str">
        <f t="shared" si="65"/>
        <v>Normal</v>
      </c>
      <c r="S403" s="65">
        <v>26299.999999999996</v>
      </c>
      <c r="T403" s="65">
        <f t="shared" si="66"/>
        <v>0</v>
      </c>
      <c r="U403" s="69">
        <f t="shared" si="71"/>
        <v>0</v>
      </c>
      <c r="V403" s="70">
        <f t="shared" si="67"/>
        <v>0</v>
      </c>
      <c r="W403" s="70">
        <f t="shared" si="68"/>
        <v>0</v>
      </c>
      <c r="X403" s="70">
        <f t="shared" si="69"/>
        <v>0</v>
      </c>
      <c r="Y403" s="71">
        <f t="shared" si="70"/>
        <v>0</v>
      </c>
    </row>
    <row r="404" spans="14:25" x14ac:dyDescent="0.25">
      <c r="N404" s="4">
        <f t="shared" si="62"/>
        <v>1979</v>
      </c>
      <c r="O404" s="4">
        <f t="shared" si="63"/>
        <v>6</v>
      </c>
      <c r="P404" s="64">
        <v>29007</v>
      </c>
      <c r="Q404" s="31">
        <f t="shared" si="64"/>
        <v>197906</v>
      </c>
      <c r="R404" s="64" t="str">
        <f t="shared" si="65"/>
        <v>Normal</v>
      </c>
      <c r="S404" s="65">
        <v>0</v>
      </c>
      <c r="T404" s="65">
        <f t="shared" si="66"/>
        <v>0</v>
      </c>
      <c r="U404" s="69">
        <f t="shared" si="71"/>
        <v>0</v>
      </c>
      <c r="V404" s="70">
        <f t="shared" si="67"/>
        <v>0</v>
      </c>
      <c r="W404" s="70">
        <f t="shared" si="68"/>
        <v>0</v>
      </c>
      <c r="X404" s="70">
        <f t="shared" si="69"/>
        <v>0</v>
      </c>
      <c r="Y404" s="71">
        <f t="shared" si="70"/>
        <v>0</v>
      </c>
    </row>
    <row r="405" spans="14:25" x14ac:dyDescent="0.25">
      <c r="N405" s="4">
        <f t="shared" si="62"/>
        <v>1979</v>
      </c>
      <c r="O405" s="4">
        <f t="shared" si="63"/>
        <v>7</v>
      </c>
      <c r="P405" s="64">
        <v>29037</v>
      </c>
      <c r="Q405" s="31">
        <f t="shared" si="64"/>
        <v>197907</v>
      </c>
      <c r="R405" s="64" t="str">
        <f t="shared" si="65"/>
        <v>Normal</v>
      </c>
      <c r="S405" s="65">
        <v>0</v>
      </c>
      <c r="T405" s="65">
        <f t="shared" si="66"/>
        <v>0</v>
      </c>
      <c r="U405" s="69">
        <f t="shared" si="71"/>
        <v>0</v>
      </c>
      <c r="V405" s="70">
        <f t="shared" si="67"/>
        <v>0</v>
      </c>
      <c r="W405" s="70">
        <f t="shared" si="68"/>
        <v>0</v>
      </c>
      <c r="X405" s="70">
        <f t="shared" si="69"/>
        <v>0</v>
      </c>
      <c r="Y405" s="71">
        <f t="shared" si="70"/>
        <v>0</v>
      </c>
    </row>
    <row r="406" spans="14:25" x14ac:dyDescent="0.25">
      <c r="N406" s="4">
        <f t="shared" si="62"/>
        <v>1979</v>
      </c>
      <c r="O406" s="4">
        <f t="shared" si="63"/>
        <v>8</v>
      </c>
      <c r="P406" s="64">
        <v>29068</v>
      </c>
      <c r="Q406" s="31">
        <f t="shared" si="64"/>
        <v>197908</v>
      </c>
      <c r="R406" s="64" t="str">
        <f t="shared" si="65"/>
        <v>Normal</v>
      </c>
      <c r="S406" s="65">
        <v>23599.999999999993</v>
      </c>
      <c r="T406" s="65">
        <f t="shared" si="66"/>
        <v>0</v>
      </c>
      <c r="U406" s="69">
        <f t="shared" si="71"/>
        <v>0</v>
      </c>
      <c r="V406" s="70">
        <f t="shared" si="67"/>
        <v>0</v>
      </c>
      <c r="W406" s="70">
        <f t="shared" si="68"/>
        <v>0</v>
      </c>
      <c r="X406" s="70">
        <f t="shared" si="69"/>
        <v>0</v>
      </c>
      <c r="Y406" s="71">
        <f t="shared" si="70"/>
        <v>0</v>
      </c>
    </row>
    <row r="407" spans="14:25" x14ac:dyDescent="0.25">
      <c r="N407" s="4">
        <f t="shared" si="62"/>
        <v>1979</v>
      </c>
      <c r="O407" s="4">
        <f t="shared" si="63"/>
        <v>9</v>
      </c>
      <c r="P407" s="64">
        <v>29099</v>
      </c>
      <c r="Q407" s="31">
        <f t="shared" si="64"/>
        <v>197909</v>
      </c>
      <c r="R407" s="64" t="str">
        <f t="shared" si="65"/>
        <v>Normal</v>
      </c>
      <c r="S407" s="65">
        <v>17600</v>
      </c>
      <c r="T407" s="65">
        <f t="shared" si="66"/>
        <v>0</v>
      </c>
      <c r="U407" s="69">
        <f t="shared" si="71"/>
        <v>0</v>
      </c>
      <c r="V407" s="70">
        <f t="shared" si="67"/>
        <v>0</v>
      </c>
      <c r="W407" s="70">
        <f t="shared" si="68"/>
        <v>0</v>
      </c>
      <c r="X407" s="70">
        <f t="shared" si="69"/>
        <v>0</v>
      </c>
      <c r="Y407" s="71">
        <f t="shared" si="70"/>
        <v>0</v>
      </c>
    </row>
    <row r="408" spans="14:25" x14ac:dyDescent="0.25">
      <c r="N408" s="4">
        <f t="shared" si="62"/>
        <v>1979</v>
      </c>
      <c r="O408" s="4">
        <f t="shared" si="63"/>
        <v>10</v>
      </c>
      <c r="P408" s="64">
        <v>29129</v>
      </c>
      <c r="Q408" s="31">
        <f t="shared" si="64"/>
        <v>197910</v>
      </c>
      <c r="R408" s="64" t="str">
        <f t="shared" si="65"/>
        <v>Normal</v>
      </c>
      <c r="S408" s="65">
        <v>47500</v>
      </c>
      <c r="T408" s="65">
        <f t="shared" si="66"/>
        <v>778</v>
      </c>
      <c r="U408" s="69">
        <f t="shared" si="71"/>
        <v>778</v>
      </c>
      <c r="V408" s="70">
        <f t="shared" si="67"/>
        <v>0</v>
      </c>
      <c r="W408" s="70">
        <f t="shared" si="68"/>
        <v>1.7481942671619473</v>
      </c>
      <c r="X408" s="70">
        <f t="shared" si="69"/>
        <v>0</v>
      </c>
      <c r="Y408" s="71">
        <f t="shared" si="70"/>
        <v>0</v>
      </c>
    </row>
    <row r="409" spans="14:25" x14ac:dyDescent="0.25">
      <c r="N409" s="4">
        <f t="shared" si="62"/>
        <v>1979</v>
      </c>
      <c r="O409" s="4">
        <f t="shared" si="63"/>
        <v>11</v>
      </c>
      <c r="P409" s="64">
        <v>29160</v>
      </c>
      <c r="Q409" s="31">
        <f t="shared" si="64"/>
        <v>197911</v>
      </c>
      <c r="R409" s="64" t="str">
        <f t="shared" si="65"/>
        <v>Normal</v>
      </c>
      <c r="S409" s="65">
        <v>0</v>
      </c>
      <c r="T409" s="65">
        <f t="shared" si="66"/>
        <v>0</v>
      </c>
      <c r="U409" s="69">
        <f t="shared" si="71"/>
        <v>776.25180573283808</v>
      </c>
      <c r="V409" s="70">
        <f t="shared" si="67"/>
        <v>0</v>
      </c>
      <c r="W409" s="70">
        <f t="shared" si="68"/>
        <v>0.7941179830537991</v>
      </c>
      <c r="X409" s="70">
        <f t="shared" si="69"/>
        <v>0</v>
      </c>
      <c r="Y409" s="71">
        <f t="shared" si="70"/>
        <v>0</v>
      </c>
    </row>
    <row r="410" spans="14:25" x14ac:dyDescent="0.25">
      <c r="N410" s="4">
        <f t="shared" si="62"/>
        <v>1979</v>
      </c>
      <c r="O410" s="4">
        <f t="shared" si="63"/>
        <v>12</v>
      </c>
      <c r="P410" s="64">
        <v>29190</v>
      </c>
      <c r="Q410" s="31">
        <f t="shared" si="64"/>
        <v>197912</v>
      </c>
      <c r="R410" s="64" t="str">
        <f t="shared" si="65"/>
        <v>Normal</v>
      </c>
      <c r="S410" s="65">
        <v>0</v>
      </c>
      <c r="T410" s="65">
        <f t="shared" si="66"/>
        <v>0</v>
      </c>
      <c r="U410" s="69">
        <f t="shared" si="71"/>
        <v>775.45768774978433</v>
      </c>
      <c r="V410" s="70">
        <f t="shared" si="67"/>
        <v>0</v>
      </c>
      <c r="W410" s="70">
        <f t="shared" si="68"/>
        <v>0.21714113345797278</v>
      </c>
      <c r="X410" s="70">
        <f t="shared" si="69"/>
        <v>0</v>
      </c>
      <c r="Y410" s="71">
        <f t="shared" si="70"/>
        <v>0</v>
      </c>
    </row>
    <row r="411" spans="14:25" x14ac:dyDescent="0.25">
      <c r="N411" s="4">
        <f t="shared" si="62"/>
        <v>1980</v>
      </c>
      <c r="O411" s="4">
        <f t="shared" si="63"/>
        <v>1</v>
      </c>
      <c r="P411" s="64">
        <v>29221</v>
      </c>
      <c r="Q411" s="31">
        <f t="shared" si="64"/>
        <v>198001</v>
      </c>
      <c r="R411" s="64" t="str">
        <f t="shared" si="65"/>
        <v>Wet</v>
      </c>
      <c r="S411" s="65">
        <v>0</v>
      </c>
      <c r="T411" s="65">
        <f t="shared" si="66"/>
        <v>0</v>
      </c>
      <c r="U411" s="69">
        <f t="shared" si="71"/>
        <v>775.24054661632636</v>
      </c>
      <c r="V411" s="70">
        <f t="shared" si="67"/>
        <v>0</v>
      </c>
      <c r="W411" s="70">
        <f t="shared" si="68"/>
        <v>0.49090298929130283</v>
      </c>
      <c r="X411" s="70">
        <f t="shared" si="69"/>
        <v>0</v>
      </c>
      <c r="Y411" s="71">
        <f t="shared" si="70"/>
        <v>0</v>
      </c>
    </row>
    <row r="412" spans="14:25" x14ac:dyDescent="0.25">
      <c r="N412" s="4">
        <f t="shared" si="62"/>
        <v>1980</v>
      </c>
      <c r="O412" s="4">
        <f t="shared" si="63"/>
        <v>2</v>
      </c>
      <c r="P412" s="64">
        <v>29252</v>
      </c>
      <c r="Q412" s="31">
        <f t="shared" si="64"/>
        <v>198002</v>
      </c>
      <c r="R412" s="64" t="str">
        <f t="shared" si="65"/>
        <v>Wet</v>
      </c>
      <c r="S412" s="65">
        <v>0</v>
      </c>
      <c r="T412" s="65">
        <f t="shared" si="66"/>
        <v>0</v>
      </c>
      <c r="U412" s="69">
        <f t="shared" si="71"/>
        <v>774.74964362703508</v>
      </c>
      <c r="V412" s="70">
        <f t="shared" si="67"/>
        <v>0</v>
      </c>
      <c r="W412" s="70">
        <f t="shared" si="68"/>
        <v>1.6419751662605278</v>
      </c>
      <c r="X412" s="70">
        <f t="shared" si="69"/>
        <v>0</v>
      </c>
      <c r="Y412" s="71">
        <f t="shared" si="70"/>
        <v>0</v>
      </c>
    </row>
    <row r="413" spans="14:25" x14ac:dyDescent="0.25">
      <c r="N413" s="4">
        <f t="shared" si="62"/>
        <v>1980</v>
      </c>
      <c r="O413" s="4">
        <f t="shared" si="63"/>
        <v>3</v>
      </c>
      <c r="P413" s="64">
        <v>29281</v>
      </c>
      <c r="Q413" s="31">
        <f t="shared" si="64"/>
        <v>198003</v>
      </c>
      <c r="R413" s="64" t="str">
        <f t="shared" si="65"/>
        <v>Wet</v>
      </c>
      <c r="S413" s="65">
        <v>0</v>
      </c>
      <c r="T413" s="65">
        <f t="shared" si="66"/>
        <v>0</v>
      </c>
      <c r="U413" s="69">
        <f t="shared" si="71"/>
        <v>773.10766846077456</v>
      </c>
      <c r="V413" s="70">
        <f t="shared" si="67"/>
        <v>0</v>
      </c>
      <c r="W413" s="70">
        <f t="shared" si="68"/>
        <v>1.7602666592138947</v>
      </c>
      <c r="X413" s="70">
        <f t="shared" si="69"/>
        <v>0</v>
      </c>
      <c r="Y413" s="71">
        <f t="shared" si="70"/>
        <v>0</v>
      </c>
    </row>
    <row r="414" spans="14:25" x14ac:dyDescent="0.25">
      <c r="N414" s="4">
        <f t="shared" si="62"/>
        <v>1980</v>
      </c>
      <c r="O414" s="4">
        <f t="shared" si="63"/>
        <v>4</v>
      </c>
      <c r="P414" s="64">
        <v>29312</v>
      </c>
      <c r="Q414" s="31">
        <f t="shared" si="64"/>
        <v>198004</v>
      </c>
      <c r="R414" s="64" t="str">
        <f t="shared" si="65"/>
        <v>Wet</v>
      </c>
      <c r="S414" s="65">
        <v>4700.0000000000173</v>
      </c>
      <c r="T414" s="65">
        <f t="shared" si="66"/>
        <v>0</v>
      </c>
      <c r="U414" s="69">
        <f t="shared" si="71"/>
        <v>771.34740180156064</v>
      </c>
      <c r="V414" s="70">
        <f t="shared" si="67"/>
        <v>771.34740180156064</v>
      </c>
      <c r="W414" s="70">
        <f t="shared" si="68"/>
        <v>0</v>
      </c>
      <c r="X414" s="70">
        <f t="shared" si="69"/>
        <v>65.825567935982647</v>
      </c>
      <c r="Y414" s="71">
        <f t="shared" si="70"/>
        <v>705.52183386557795</v>
      </c>
    </row>
    <row r="415" spans="14:25" x14ac:dyDescent="0.25">
      <c r="N415" s="4">
        <f t="shared" si="62"/>
        <v>1980</v>
      </c>
      <c r="O415" s="4">
        <f t="shared" si="63"/>
        <v>5</v>
      </c>
      <c r="P415" s="64">
        <v>29342</v>
      </c>
      <c r="Q415" s="31">
        <f t="shared" si="64"/>
        <v>198005</v>
      </c>
      <c r="R415" s="64" t="str">
        <f t="shared" si="65"/>
        <v>Wet</v>
      </c>
      <c r="S415" s="65">
        <v>0</v>
      </c>
      <c r="T415" s="65">
        <f t="shared" si="66"/>
        <v>0</v>
      </c>
      <c r="U415" s="69">
        <f t="shared" si="71"/>
        <v>0</v>
      </c>
      <c r="V415" s="70">
        <f t="shared" si="67"/>
        <v>0</v>
      </c>
      <c r="W415" s="70">
        <f t="shared" si="68"/>
        <v>0</v>
      </c>
      <c r="X415" s="70">
        <f t="shared" si="69"/>
        <v>0</v>
      </c>
      <c r="Y415" s="71">
        <f t="shared" si="70"/>
        <v>0</v>
      </c>
    </row>
    <row r="416" spans="14:25" x14ac:dyDescent="0.25">
      <c r="N416" s="4">
        <f t="shared" si="62"/>
        <v>1980</v>
      </c>
      <c r="O416" s="4">
        <f t="shared" si="63"/>
        <v>6</v>
      </c>
      <c r="P416" s="64">
        <v>29373</v>
      </c>
      <c r="Q416" s="31">
        <f t="shared" si="64"/>
        <v>198006</v>
      </c>
      <c r="R416" s="64" t="str">
        <f t="shared" si="65"/>
        <v>Wet</v>
      </c>
      <c r="S416" s="65">
        <v>0</v>
      </c>
      <c r="T416" s="65">
        <f t="shared" si="66"/>
        <v>0</v>
      </c>
      <c r="U416" s="69">
        <f t="shared" si="71"/>
        <v>0</v>
      </c>
      <c r="V416" s="70">
        <f t="shared" si="67"/>
        <v>0</v>
      </c>
      <c r="W416" s="70">
        <f t="shared" si="68"/>
        <v>0</v>
      </c>
      <c r="X416" s="70">
        <f t="shared" si="69"/>
        <v>0</v>
      </c>
      <c r="Y416" s="71">
        <f t="shared" si="70"/>
        <v>0</v>
      </c>
    </row>
    <row r="417" spans="14:25" x14ac:dyDescent="0.25">
      <c r="N417" s="4">
        <f t="shared" si="62"/>
        <v>1980</v>
      </c>
      <c r="O417" s="4">
        <f t="shared" si="63"/>
        <v>7</v>
      </c>
      <c r="P417" s="64">
        <v>29403</v>
      </c>
      <c r="Q417" s="31">
        <f t="shared" si="64"/>
        <v>198007</v>
      </c>
      <c r="R417" s="64" t="str">
        <f t="shared" si="65"/>
        <v>Wet</v>
      </c>
      <c r="S417" s="65">
        <v>24900</v>
      </c>
      <c r="T417" s="65">
        <f t="shared" si="66"/>
        <v>0</v>
      </c>
      <c r="U417" s="69">
        <f t="shared" si="71"/>
        <v>0</v>
      </c>
      <c r="V417" s="70">
        <f t="shared" si="67"/>
        <v>0</v>
      </c>
      <c r="W417" s="70">
        <f t="shared" si="68"/>
        <v>0</v>
      </c>
      <c r="X417" s="70">
        <f t="shared" si="69"/>
        <v>0</v>
      </c>
      <c r="Y417" s="71">
        <f t="shared" si="70"/>
        <v>0</v>
      </c>
    </row>
    <row r="418" spans="14:25" x14ac:dyDescent="0.25">
      <c r="N418" s="4">
        <f t="shared" si="62"/>
        <v>1980</v>
      </c>
      <c r="O418" s="4">
        <f t="shared" si="63"/>
        <v>8</v>
      </c>
      <c r="P418" s="64">
        <v>29434</v>
      </c>
      <c r="Q418" s="31">
        <f t="shared" si="64"/>
        <v>198008</v>
      </c>
      <c r="R418" s="64" t="str">
        <f t="shared" si="65"/>
        <v>Wet</v>
      </c>
      <c r="S418" s="65">
        <v>24599.999999999993</v>
      </c>
      <c r="T418" s="65">
        <f t="shared" si="66"/>
        <v>0</v>
      </c>
      <c r="U418" s="69">
        <f t="shared" si="71"/>
        <v>0</v>
      </c>
      <c r="V418" s="70">
        <f t="shared" si="67"/>
        <v>0</v>
      </c>
      <c r="W418" s="70">
        <f t="shared" si="68"/>
        <v>0</v>
      </c>
      <c r="X418" s="70">
        <f t="shared" si="69"/>
        <v>0</v>
      </c>
      <c r="Y418" s="71">
        <f t="shared" si="70"/>
        <v>0</v>
      </c>
    </row>
    <row r="419" spans="14:25" x14ac:dyDescent="0.25">
      <c r="N419" s="4">
        <f t="shared" si="62"/>
        <v>1980</v>
      </c>
      <c r="O419" s="4">
        <f t="shared" si="63"/>
        <v>9</v>
      </c>
      <c r="P419" s="64">
        <v>29465</v>
      </c>
      <c r="Q419" s="31">
        <f t="shared" si="64"/>
        <v>198009</v>
      </c>
      <c r="R419" s="64" t="str">
        <f t="shared" si="65"/>
        <v>Wet</v>
      </c>
      <c r="S419" s="65">
        <v>17700.000000000004</v>
      </c>
      <c r="T419" s="65">
        <f t="shared" si="66"/>
        <v>0</v>
      </c>
      <c r="U419" s="69">
        <f t="shared" si="71"/>
        <v>0</v>
      </c>
      <c r="V419" s="70">
        <f t="shared" si="67"/>
        <v>0</v>
      </c>
      <c r="W419" s="70">
        <f t="shared" si="68"/>
        <v>0</v>
      </c>
      <c r="X419" s="70">
        <f t="shared" si="69"/>
        <v>0</v>
      </c>
      <c r="Y419" s="71">
        <f t="shared" si="70"/>
        <v>0</v>
      </c>
    </row>
    <row r="420" spans="14:25" x14ac:dyDescent="0.25">
      <c r="N420" s="4">
        <f t="shared" si="62"/>
        <v>1980</v>
      </c>
      <c r="O420" s="4">
        <f t="shared" si="63"/>
        <v>10</v>
      </c>
      <c r="P420" s="64">
        <v>29495</v>
      </c>
      <c r="Q420" s="31">
        <f t="shared" si="64"/>
        <v>198010</v>
      </c>
      <c r="R420" s="64" t="str">
        <f t="shared" si="65"/>
        <v>Wet</v>
      </c>
      <c r="S420" s="65">
        <v>39000</v>
      </c>
      <c r="T420" s="65">
        <f t="shared" si="66"/>
        <v>778</v>
      </c>
      <c r="U420" s="69">
        <f t="shared" si="71"/>
        <v>778</v>
      </c>
      <c r="V420" s="70">
        <f t="shared" si="67"/>
        <v>0</v>
      </c>
      <c r="W420" s="70">
        <f t="shared" si="68"/>
        <v>1.7481942671619473</v>
      </c>
      <c r="X420" s="70">
        <f t="shared" si="69"/>
        <v>0</v>
      </c>
      <c r="Y420" s="71">
        <f t="shared" si="70"/>
        <v>0</v>
      </c>
    </row>
    <row r="421" spans="14:25" x14ac:dyDescent="0.25">
      <c r="N421" s="4">
        <f t="shared" si="62"/>
        <v>1980</v>
      </c>
      <c r="O421" s="4">
        <f t="shared" si="63"/>
        <v>11</v>
      </c>
      <c r="P421" s="64">
        <v>29526</v>
      </c>
      <c r="Q421" s="31">
        <f t="shared" si="64"/>
        <v>198011</v>
      </c>
      <c r="R421" s="64" t="str">
        <f t="shared" si="65"/>
        <v>Wet</v>
      </c>
      <c r="S421" s="65">
        <v>35000</v>
      </c>
      <c r="T421" s="65">
        <f t="shared" si="66"/>
        <v>0</v>
      </c>
      <c r="U421" s="69">
        <f t="shared" si="71"/>
        <v>776.25180573283808</v>
      </c>
      <c r="V421" s="70">
        <f t="shared" si="67"/>
        <v>0</v>
      </c>
      <c r="W421" s="70">
        <f t="shared" si="68"/>
        <v>0.7941179830537991</v>
      </c>
      <c r="X421" s="70">
        <f t="shared" si="69"/>
        <v>0</v>
      </c>
      <c r="Y421" s="71">
        <f t="shared" si="70"/>
        <v>0</v>
      </c>
    </row>
    <row r="422" spans="14:25" x14ac:dyDescent="0.25">
      <c r="N422" s="4">
        <f t="shared" si="62"/>
        <v>1980</v>
      </c>
      <c r="O422" s="4">
        <f t="shared" si="63"/>
        <v>12</v>
      </c>
      <c r="P422" s="64">
        <v>29556</v>
      </c>
      <c r="Q422" s="31">
        <f t="shared" si="64"/>
        <v>198012</v>
      </c>
      <c r="R422" s="64" t="str">
        <f t="shared" si="65"/>
        <v>Wet</v>
      </c>
      <c r="S422" s="65">
        <v>0</v>
      </c>
      <c r="T422" s="65">
        <f t="shared" si="66"/>
        <v>0</v>
      </c>
      <c r="U422" s="69">
        <f t="shared" si="71"/>
        <v>775.45768774978433</v>
      </c>
      <c r="V422" s="70">
        <f t="shared" si="67"/>
        <v>0</v>
      </c>
      <c r="W422" s="70">
        <f t="shared" si="68"/>
        <v>0.21714113345797278</v>
      </c>
      <c r="X422" s="70">
        <f t="shared" si="69"/>
        <v>0</v>
      </c>
      <c r="Y422" s="71">
        <f t="shared" si="70"/>
        <v>0</v>
      </c>
    </row>
    <row r="423" spans="14:25" x14ac:dyDescent="0.25">
      <c r="N423" s="4">
        <f t="shared" si="62"/>
        <v>1981</v>
      </c>
      <c r="O423" s="4">
        <f t="shared" si="63"/>
        <v>1</v>
      </c>
      <c r="P423" s="64">
        <v>29587</v>
      </c>
      <c r="Q423" s="31">
        <f t="shared" si="64"/>
        <v>198101</v>
      </c>
      <c r="R423" s="64" t="str">
        <f t="shared" si="65"/>
        <v>Dry</v>
      </c>
      <c r="S423" s="65">
        <v>0</v>
      </c>
      <c r="T423" s="65">
        <f t="shared" si="66"/>
        <v>0</v>
      </c>
      <c r="U423" s="69">
        <f t="shared" si="71"/>
        <v>775.24054661632636</v>
      </c>
      <c r="V423" s="70">
        <f t="shared" si="67"/>
        <v>0</v>
      </c>
      <c r="W423" s="70">
        <f t="shared" si="68"/>
        <v>0.49090298929130283</v>
      </c>
      <c r="X423" s="70">
        <f t="shared" si="69"/>
        <v>0</v>
      </c>
      <c r="Y423" s="71">
        <f t="shared" si="70"/>
        <v>0</v>
      </c>
    </row>
    <row r="424" spans="14:25" x14ac:dyDescent="0.25">
      <c r="N424" s="4">
        <f t="shared" si="62"/>
        <v>1981</v>
      </c>
      <c r="O424" s="4">
        <f t="shared" si="63"/>
        <v>2</v>
      </c>
      <c r="P424" s="64">
        <v>29618</v>
      </c>
      <c r="Q424" s="31">
        <f t="shared" si="64"/>
        <v>198102</v>
      </c>
      <c r="R424" s="64" t="str">
        <f t="shared" si="65"/>
        <v>Dry</v>
      </c>
      <c r="S424" s="65">
        <v>38000</v>
      </c>
      <c r="T424" s="65">
        <f t="shared" si="66"/>
        <v>0</v>
      </c>
      <c r="U424" s="69">
        <f t="shared" si="71"/>
        <v>774.74964362703508</v>
      </c>
      <c r="V424" s="70">
        <f t="shared" si="67"/>
        <v>0</v>
      </c>
      <c r="W424" s="70">
        <f t="shared" si="68"/>
        <v>1.6419751662605278</v>
      </c>
      <c r="X424" s="70">
        <f t="shared" si="69"/>
        <v>0</v>
      </c>
      <c r="Y424" s="71">
        <f t="shared" si="70"/>
        <v>0</v>
      </c>
    </row>
    <row r="425" spans="14:25" x14ac:dyDescent="0.25">
      <c r="N425" s="4">
        <f t="shared" si="62"/>
        <v>1981</v>
      </c>
      <c r="O425" s="4">
        <f t="shared" si="63"/>
        <v>3</v>
      </c>
      <c r="P425" s="64">
        <v>29646</v>
      </c>
      <c r="Q425" s="31">
        <f t="shared" si="64"/>
        <v>198103</v>
      </c>
      <c r="R425" s="64" t="str">
        <f t="shared" si="65"/>
        <v>Dry</v>
      </c>
      <c r="S425" s="65">
        <v>32600.000000000007</v>
      </c>
      <c r="T425" s="65">
        <f t="shared" si="66"/>
        <v>0</v>
      </c>
      <c r="U425" s="69">
        <f t="shared" si="71"/>
        <v>773.10766846077456</v>
      </c>
      <c r="V425" s="70">
        <f t="shared" si="67"/>
        <v>773.10766846077456</v>
      </c>
      <c r="W425" s="70">
        <f t="shared" si="68"/>
        <v>0</v>
      </c>
      <c r="X425" s="70">
        <f t="shared" si="69"/>
        <v>55.755868092522739</v>
      </c>
      <c r="Y425" s="71">
        <f t="shared" si="70"/>
        <v>717.35180036825182</v>
      </c>
    </row>
    <row r="426" spans="14:25" x14ac:dyDescent="0.25">
      <c r="N426" s="4">
        <f t="shared" si="62"/>
        <v>1981</v>
      </c>
      <c r="O426" s="4">
        <f t="shared" si="63"/>
        <v>4</v>
      </c>
      <c r="P426" s="64">
        <v>29677</v>
      </c>
      <c r="Q426" s="31">
        <f t="shared" si="64"/>
        <v>198104</v>
      </c>
      <c r="R426" s="64" t="str">
        <f t="shared" si="65"/>
        <v>Dry</v>
      </c>
      <c r="S426" s="65">
        <v>29900.000000000007</v>
      </c>
      <c r="T426" s="65">
        <f t="shared" si="66"/>
        <v>0</v>
      </c>
      <c r="U426" s="69">
        <f t="shared" si="71"/>
        <v>0</v>
      </c>
      <c r="V426" s="70">
        <f t="shared" si="67"/>
        <v>0</v>
      </c>
      <c r="W426" s="70">
        <f t="shared" si="68"/>
        <v>0</v>
      </c>
      <c r="X426" s="70">
        <f t="shared" si="69"/>
        <v>0</v>
      </c>
      <c r="Y426" s="71">
        <f t="shared" si="70"/>
        <v>0</v>
      </c>
    </row>
    <row r="427" spans="14:25" x14ac:dyDescent="0.25">
      <c r="N427" s="4">
        <f t="shared" si="62"/>
        <v>1981</v>
      </c>
      <c r="O427" s="4">
        <f t="shared" si="63"/>
        <v>5</v>
      </c>
      <c r="P427" s="64">
        <v>29707</v>
      </c>
      <c r="Q427" s="31">
        <f t="shared" si="64"/>
        <v>198105</v>
      </c>
      <c r="R427" s="64" t="str">
        <f t="shared" si="65"/>
        <v>Dry</v>
      </c>
      <c r="S427" s="65">
        <v>0</v>
      </c>
      <c r="T427" s="65">
        <f t="shared" si="66"/>
        <v>0</v>
      </c>
      <c r="U427" s="69">
        <f t="shared" si="71"/>
        <v>0</v>
      </c>
      <c r="V427" s="70">
        <f t="shared" si="67"/>
        <v>0</v>
      </c>
      <c r="W427" s="70">
        <f t="shared" si="68"/>
        <v>0</v>
      </c>
      <c r="X427" s="70">
        <f t="shared" si="69"/>
        <v>0</v>
      </c>
      <c r="Y427" s="71">
        <f t="shared" si="70"/>
        <v>0</v>
      </c>
    </row>
    <row r="428" spans="14:25" x14ac:dyDescent="0.25">
      <c r="N428" s="4">
        <f t="shared" si="62"/>
        <v>1981</v>
      </c>
      <c r="O428" s="4">
        <f t="shared" si="63"/>
        <v>6</v>
      </c>
      <c r="P428" s="64">
        <v>29738</v>
      </c>
      <c r="Q428" s="31">
        <f t="shared" si="64"/>
        <v>198106</v>
      </c>
      <c r="R428" s="64" t="str">
        <f t="shared" si="65"/>
        <v>Dry</v>
      </c>
      <c r="S428" s="65">
        <v>0</v>
      </c>
      <c r="T428" s="65">
        <f t="shared" si="66"/>
        <v>0</v>
      </c>
      <c r="U428" s="69">
        <f t="shared" si="71"/>
        <v>0</v>
      </c>
      <c r="V428" s="70">
        <f t="shared" si="67"/>
        <v>0</v>
      </c>
      <c r="W428" s="70">
        <f t="shared" si="68"/>
        <v>0</v>
      </c>
      <c r="X428" s="70">
        <f t="shared" si="69"/>
        <v>0</v>
      </c>
      <c r="Y428" s="71">
        <f t="shared" si="70"/>
        <v>0</v>
      </c>
    </row>
    <row r="429" spans="14:25" x14ac:dyDescent="0.25">
      <c r="N429" s="4">
        <f t="shared" si="62"/>
        <v>1981</v>
      </c>
      <c r="O429" s="4">
        <f t="shared" si="63"/>
        <v>7</v>
      </c>
      <c r="P429" s="64">
        <v>29768</v>
      </c>
      <c r="Q429" s="31">
        <f t="shared" si="64"/>
        <v>198107</v>
      </c>
      <c r="R429" s="64" t="str">
        <f t="shared" si="65"/>
        <v>Dry</v>
      </c>
      <c r="S429" s="65">
        <v>8300.0000000000036</v>
      </c>
      <c r="T429" s="65">
        <f t="shared" si="66"/>
        <v>0</v>
      </c>
      <c r="U429" s="69">
        <f t="shared" si="71"/>
        <v>0</v>
      </c>
      <c r="V429" s="70">
        <f t="shared" si="67"/>
        <v>0</v>
      </c>
      <c r="W429" s="70">
        <f t="shared" si="68"/>
        <v>0</v>
      </c>
      <c r="X429" s="70">
        <f t="shared" si="69"/>
        <v>0</v>
      </c>
      <c r="Y429" s="71">
        <f t="shared" si="70"/>
        <v>0</v>
      </c>
    </row>
    <row r="430" spans="14:25" x14ac:dyDescent="0.25">
      <c r="N430" s="4">
        <f t="shared" si="62"/>
        <v>1981</v>
      </c>
      <c r="O430" s="4">
        <f t="shared" si="63"/>
        <v>8</v>
      </c>
      <c r="P430" s="64">
        <v>29799</v>
      </c>
      <c r="Q430" s="31">
        <f t="shared" si="64"/>
        <v>198108</v>
      </c>
      <c r="R430" s="64" t="str">
        <f t="shared" si="65"/>
        <v>Dry</v>
      </c>
      <c r="S430" s="65">
        <v>0</v>
      </c>
      <c r="T430" s="65">
        <f t="shared" si="66"/>
        <v>0</v>
      </c>
      <c r="U430" s="69">
        <f t="shared" si="71"/>
        <v>0</v>
      </c>
      <c r="V430" s="70">
        <f t="shared" si="67"/>
        <v>0</v>
      </c>
      <c r="W430" s="70">
        <f t="shared" si="68"/>
        <v>0</v>
      </c>
      <c r="X430" s="70">
        <f t="shared" si="69"/>
        <v>0</v>
      </c>
      <c r="Y430" s="71">
        <f t="shared" si="70"/>
        <v>0</v>
      </c>
    </row>
    <row r="431" spans="14:25" x14ac:dyDescent="0.25">
      <c r="N431" s="4">
        <f t="shared" si="62"/>
        <v>1981</v>
      </c>
      <c r="O431" s="4">
        <f t="shared" si="63"/>
        <v>9</v>
      </c>
      <c r="P431" s="64">
        <v>29830</v>
      </c>
      <c r="Q431" s="31">
        <f t="shared" si="64"/>
        <v>198109</v>
      </c>
      <c r="R431" s="64" t="str">
        <f t="shared" si="65"/>
        <v>Dry</v>
      </c>
      <c r="S431" s="65">
        <v>11900.000000000002</v>
      </c>
      <c r="T431" s="65">
        <f t="shared" si="66"/>
        <v>0</v>
      </c>
      <c r="U431" s="69">
        <f t="shared" si="71"/>
        <v>0</v>
      </c>
      <c r="V431" s="70">
        <f t="shared" si="67"/>
        <v>0</v>
      </c>
      <c r="W431" s="70">
        <f t="shared" si="68"/>
        <v>0</v>
      </c>
      <c r="X431" s="70">
        <f t="shared" si="69"/>
        <v>0</v>
      </c>
      <c r="Y431" s="71">
        <f t="shared" si="70"/>
        <v>0</v>
      </c>
    </row>
    <row r="432" spans="14:25" x14ac:dyDescent="0.25">
      <c r="N432" s="4">
        <f t="shared" si="62"/>
        <v>1981</v>
      </c>
      <c r="O432" s="4">
        <f t="shared" si="63"/>
        <v>10</v>
      </c>
      <c r="P432" s="64">
        <v>29860</v>
      </c>
      <c r="Q432" s="31">
        <f t="shared" si="64"/>
        <v>198110</v>
      </c>
      <c r="R432" s="64" t="str">
        <f t="shared" si="65"/>
        <v>Dry</v>
      </c>
      <c r="S432" s="65">
        <v>38300.000000000007</v>
      </c>
      <c r="T432" s="65">
        <f t="shared" si="66"/>
        <v>778</v>
      </c>
      <c r="U432" s="69">
        <f t="shared" si="71"/>
        <v>778</v>
      </c>
      <c r="V432" s="70">
        <f t="shared" si="67"/>
        <v>0</v>
      </c>
      <c r="W432" s="70">
        <f t="shared" si="68"/>
        <v>1.7481942671619473</v>
      </c>
      <c r="X432" s="70">
        <f t="shared" si="69"/>
        <v>0</v>
      </c>
      <c r="Y432" s="71">
        <f t="shared" si="70"/>
        <v>0</v>
      </c>
    </row>
    <row r="433" spans="14:25" x14ac:dyDescent="0.25">
      <c r="N433" s="4">
        <f t="shared" si="62"/>
        <v>1981</v>
      </c>
      <c r="O433" s="4">
        <f t="shared" si="63"/>
        <v>11</v>
      </c>
      <c r="P433" s="64">
        <v>29891</v>
      </c>
      <c r="Q433" s="31">
        <f t="shared" si="64"/>
        <v>198111</v>
      </c>
      <c r="R433" s="64" t="str">
        <f t="shared" si="65"/>
        <v>Dry</v>
      </c>
      <c r="S433" s="65">
        <v>2200.0000000000027</v>
      </c>
      <c r="T433" s="65">
        <f t="shared" si="66"/>
        <v>0</v>
      </c>
      <c r="U433" s="69">
        <f t="shared" si="71"/>
        <v>776.25180573283808</v>
      </c>
      <c r="V433" s="70">
        <f t="shared" si="67"/>
        <v>0</v>
      </c>
      <c r="W433" s="70">
        <f t="shared" si="68"/>
        <v>0.7941179830537991</v>
      </c>
      <c r="X433" s="70">
        <f t="shared" si="69"/>
        <v>0</v>
      </c>
      <c r="Y433" s="71">
        <f t="shared" si="70"/>
        <v>0</v>
      </c>
    </row>
    <row r="434" spans="14:25" x14ac:dyDescent="0.25">
      <c r="N434" s="4">
        <f t="shared" si="62"/>
        <v>1981</v>
      </c>
      <c r="O434" s="4">
        <f t="shared" si="63"/>
        <v>12</v>
      </c>
      <c r="P434" s="64">
        <v>29921</v>
      </c>
      <c r="Q434" s="31">
        <f t="shared" si="64"/>
        <v>198112</v>
      </c>
      <c r="R434" s="64" t="str">
        <f t="shared" si="65"/>
        <v>Dry</v>
      </c>
      <c r="S434" s="65">
        <v>0</v>
      </c>
      <c r="T434" s="65">
        <f t="shared" si="66"/>
        <v>0</v>
      </c>
      <c r="U434" s="69">
        <f t="shared" si="71"/>
        <v>775.45768774978433</v>
      </c>
      <c r="V434" s="70">
        <f t="shared" si="67"/>
        <v>0</v>
      </c>
      <c r="W434" s="70">
        <f t="shared" si="68"/>
        <v>0.21714113345797278</v>
      </c>
      <c r="X434" s="70">
        <f t="shared" si="69"/>
        <v>0</v>
      </c>
      <c r="Y434" s="71">
        <f t="shared" si="70"/>
        <v>0</v>
      </c>
    </row>
    <row r="435" spans="14:25" x14ac:dyDescent="0.25">
      <c r="N435" s="4">
        <f t="shared" si="62"/>
        <v>1982</v>
      </c>
      <c r="O435" s="4">
        <f t="shared" si="63"/>
        <v>1</v>
      </c>
      <c r="P435" s="64">
        <v>29952</v>
      </c>
      <c r="Q435" s="31">
        <f t="shared" si="64"/>
        <v>198201</v>
      </c>
      <c r="R435" s="64" t="str">
        <f t="shared" si="65"/>
        <v>Normal</v>
      </c>
      <c r="S435" s="65">
        <v>13700.000000000004</v>
      </c>
      <c r="T435" s="65">
        <f t="shared" si="66"/>
        <v>0</v>
      </c>
      <c r="U435" s="69">
        <f t="shared" si="71"/>
        <v>775.24054661632636</v>
      </c>
      <c r="V435" s="70">
        <f t="shared" si="67"/>
        <v>0</v>
      </c>
      <c r="W435" s="70">
        <f t="shared" si="68"/>
        <v>0.49090298929130283</v>
      </c>
      <c r="X435" s="70">
        <f t="shared" si="69"/>
        <v>0</v>
      </c>
      <c r="Y435" s="71">
        <f t="shared" si="70"/>
        <v>0</v>
      </c>
    </row>
    <row r="436" spans="14:25" x14ac:dyDescent="0.25">
      <c r="N436" s="4">
        <f t="shared" si="62"/>
        <v>1982</v>
      </c>
      <c r="O436" s="4">
        <f t="shared" si="63"/>
        <v>2</v>
      </c>
      <c r="P436" s="64">
        <v>29983</v>
      </c>
      <c r="Q436" s="31">
        <f t="shared" si="64"/>
        <v>198202</v>
      </c>
      <c r="R436" s="64" t="str">
        <f t="shared" si="65"/>
        <v>Normal</v>
      </c>
      <c r="S436" s="65">
        <v>71300</v>
      </c>
      <c r="T436" s="65">
        <f t="shared" si="66"/>
        <v>0</v>
      </c>
      <c r="U436" s="69">
        <f t="shared" si="71"/>
        <v>774.74964362703508</v>
      </c>
      <c r="V436" s="70">
        <f t="shared" si="67"/>
        <v>0</v>
      </c>
      <c r="W436" s="70">
        <f t="shared" si="68"/>
        <v>1.6419751662605278</v>
      </c>
      <c r="X436" s="70">
        <f t="shared" si="69"/>
        <v>0</v>
      </c>
      <c r="Y436" s="71">
        <f t="shared" si="70"/>
        <v>0</v>
      </c>
    </row>
    <row r="437" spans="14:25" x14ac:dyDescent="0.25">
      <c r="N437" s="4">
        <f t="shared" si="62"/>
        <v>1982</v>
      </c>
      <c r="O437" s="4">
        <f t="shared" si="63"/>
        <v>3</v>
      </c>
      <c r="P437" s="64">
        <v>30011</v>
      </c>
      <c r="Q437" s="31">
        <f t="shared" si="64"/>
        <v>198203</v>
      </c>
      <c r="R437" s="64" t="str">
        <f t="shared" si="65"/>
        <v>Normal</v>
      </c>
      <c r="S437" s="65">
        <v>88700</v>
      </c>
      <c r="T437" s="65">
        <f t="shared" si="66"/>
        <v>0</v>
      </c>
      <c r="U437" s="69">
        <f t="shared" si="71"/>
        <v>773.10766846077456</v>
      </c>
      <c r="V437" s="70">
        <f t="shared" si="67"/>
        <v>773.10766846077456</v>
      </c>
      <c r="W437" s="70">
        <f t="shared" si="68"/>
        <v>0</v>
      </c>
      <c r="X437" s="70">
        <f t="shared" si="69"/>
        <v>34.906101433243336</v>
      </c>
      <c r="Y437" s="71">
        <f t="shared" si="70"/>
        <v>738.20156702753127</v>
      </c>
    </row>
    <row r="438" spans="14:25" x14ac:dyDescent="0.25">
      <c r="N438" s="4">
        <f t="shared" si="62"/>
        <v>1982</v>
      </c>
      <c r="O438" s="4">
        <f t="shared" si="63"/>
        <v>4</v>
      </c>
      <c r="P438" s="64">
        <v>30042</v>
      </c>
      <c r="Q438" s="31">
        <f t="shared" si="64"/>
        <v>198204</v>
      </c>
      <c r="R438" s="64" t="str">
        <f t="shared" si="65"/>
        <v>Normal</v>
      </c>
      <c r="S438" s="65">
        <v>55700.000000000015</v>
      </c>
      <c r="T438" s="65">
        <f t="shared" si="66"/>
        <v>0</v>
      </c>
      <c r="U438" s="69">
        <f t="shared" si="71"/>
        <v>0</v>
      </c>
      <c r="V438" s="70">
        <f t="shared" si="67"/>
        <v>0</v>
      </c>
      <c r="W438" s="70">
        <f t="shared" si="68"/>
        <v>0</v>
      </c>
      <c r="X438" s="70">
        <f t="shared" si="69"/>
        <v>0</v>
      </c>
      <c r="Y438" s="71">
        <f t="shared" si="70"/>
        <v>0</v>
      </c>
    </row>
    <row r="439" spans="14:25" x14ac:dyDescent="0.25">
      <c r="N439" s="4">
        <f t="shared" si="62"/>
        <v>1982</v>
      </c>
      <c r="O439" s="4">
        <f t="shared" si="63"/>
        <v>5</v>
      </c>
      <c r="P439" s="64">
        <v>30072</v>
      </c>
      <c r="Q439" s="31">
        <f t="shared" si="64"/>
        <v>198205</v>
      </c>
      <c r="R439" s="64" t="str">
        <f t="shared" si="65"/>
        <v>Normal</v>
      </c>
      <c r="S439" s="65">
        <v>62500</v>
      </c>
      <c r="T439" s="65">
        <f t="shared" si="66"/>
        <v>0</v>
      </c>
      <c r="U439" s="69">
        <f t="shared" si="71"/>
        <v>0</v>
      </c>
      <c r="V439" s="70">
        <f t="shared" si="67"/>
        <v>0</v>
      </c>
      <c r="W439" s="70">
        <f t="shared" si="68"/>
        <v>0</v>
      </c>
      <c r="X439" s="70">
        <f t="shared" si="69"/>
        <v>0</v>
      </c>
      <c r="Y439" s="71">
        <f t="shared" si="70"/>
        <v>0</v>
      </c>
    </row>
    <row r="440" spans="14:25" x14ac:dyDescent="0.25">
      <c r="N440" s="4">
        <f t="shared" si="62"/>
        <v>1982</v>
      </c>
      <c r="O440" s="4">
        <f t="shared" si="63"/>
        <v>6</v>
      </c>
      <c r="P440" s="64">
        <v>30103</v>
      </c>
      <c r="Q440" s="31">
        <f t="shared" si="64"/>
        <v>198206</v>
      </c>
      <c r="R440" s="64" t="str">
        <f t="shared" si="65"/>
        <v>Normal</v>
      </c>
      <c r="S440" s="65">
        <v>86999.999999999985</v>
      </c>
      <c r="T440" s="65">
        <f t="shared" si="66"/>
        <v>0</v>
      </c>
      <c r="U440" s="69">
        <f t="shared" si="71"/>
        <v>0</v>
      </c>
      <c r="V440" s="70">
        <f t="shared" si="67"/>
        <v>0</v>
      </c>
      <c r="W440" s="70">
        <f t="shared" si="68"/>
        <v>0</v>
      </c>
      <c r="X440" s="70">
        <f t="shared" si="69"/>
        <v>0</v>
      </c>
      <c r="Y440" s="71">
        <f t="shared" si="70"/>
        <v>0</v>
      </c>
    </row>
    <row r="441" spans="14:25" x14ac:dyDescent="0.25">
      <c r="N441" s="4">
        <f t="shared" si="62"/>
        <v>1982</v>
      </c>
      <c r="O441" s="4">
        <f t="shared" si="63"/>
        <v>7</v>
      </c>
      <c r="P441" s="64">
        <v>30133</v>
      </c>
      <c r="Q441" s="31">
        <f t="shared" si="64"/>
        <v>198207</v>
      </c>
      <c r="R441" s="64" t="str">
        <f t="shared" si="65"/>
        <v>Normal</v>
      </c>
      <c r="S441" s="65">
        <v>23799.999999999996</v>
      </c>
      <c r="T441" s="65">
        <f t="shared" si="66"/>
        <v>0</v>
      </c>
      <c r="U441" s="69">
        <f t="shared" si="71"/>
        <v>0</v>
      </c>
      <c r="V441" s="70">
        <f t="shared" si="67"/>
        <v>0</v>
      </c>
      <c r="W441" s="70">
        <f t="shared" si="68"/>
        <v>0</v>
      </c>
      <c r="X441" s="70">
        <f t="shared" si="69"/>
        <v>0</v>
      </c>
      <c r="Y441" s="71">
        <f t="shared" si="70"/>
        <v>0</v>
      </c>
    </row>
    <row r="442" spans="14:25" x14ac:dyDescent="0.25">
      <c r="N442" s="4">
        <f t="shared" si="62"/>
        <v>1982</v>
      </c>
      <c r="O442" s="4">
        <f t="shared" si="63"/>
        <v>8</v>
      </c>
      <c r="P442" s="64">
        <v>30164</v>
      </c>
      <c r="Q442" s="31">
        <f t="shared" si="64"/>
        <v>198208</v>
      </c>
      <c r="R442" s="64" t="str">
        <f t="shared" si="65"/>
        <v>Normal</v>
      </c>
      <c r="S442" s="65">
        <v>42699.999999999993</v>
      </c>
      <c r="T442" s="65">
        <f t="shared" si="66"/>
        <v>0</v>
      </c>
      <c r="U442" s="69">
        <f t="shared" si="71"/>
        <v>0</v>
      </c>
      <c r="V442" s="70">
        <f t="shared" si="67"/>
        <v>0</v>
      </c>
      <c r="W442" s="70">
        <f t="shared" si="68"/>
        <v>0</v>
      </c>
      <c r="X442" s="70">
        <f t="shared" si="69"/>
        <v>0</v>
      </c>
      <c r="Y442" s="71">
        <f t="shared" si="70"/>
        <v>0</v>
      </c>
    </row>
    <row r="443" spans="14:25" x14ac:dyDescent="0.25">
      <c r="N443" s="4">
        <f t="shared" si="62"/>
        <v>1982</v>
      </c>
      <c r="O443" s="4">
        <f t="shared" si="63"/>
        <v>9</v>
      </c>
      <c r="P443" s="64">
        <v>30195</v>
      </c>
      <c r="Q443" s="31">
        <f t="shared" si="64"/>
        <v>198209</v>
      </c>
      <c r="R443" s="64" t="str">
        <f t="shared" si="65"/>
        <v>Normal</v>
      </c>
      <c r="S443" s="65">
        <v>36100</v>
      </c>
      <c r="T443" s="65">
        <f t="shared" si="66"/>
        <v>0</v>
      </c>
      <c r="U443" s="69">
        <f t="shared" si="71"/>
        <v>0</v>
      </c>
      <c r="V443" s="70">
        <f t="shared" si="67"/>
        <v>0</v>
      </c>
      <c r="W443" s="70">
        <f t="shared" si="68"/>
        <v>0</v>
      </c>
      <c r="X443" s="70">
        <f t="shared" si="69"/>
        <v>0</v>
      </c>
      <c r="Y443" s="71">
        <f t="shared" si="70"/>
        <v>0</v>
      </c>
    </row>
    <row r="444" spans="14:25" x14ac:dyDescent="0.25">
      <c r="N444" s="4">
        <f t="shared" si="62"/>
        <v>1982</v>
      </c>
      <c r="O444" s="4">
        <f t="shared" si="63"/>
        <v>10</v>
      </c>
      <c r="P444" s="64">
        <v>30225</v>
      </c>
      <c r="Q444" s="31">
        <f t="shared" si="64"/>
        <v>198210</v>
      </c>
      <c r="R444" s="64" t="str">
        <f t="shared" si="65"/>
        <v>Normal</v>
      </c>
      <c r="S444" s="65">
        <v>16200.000000000004</v>
      </c>
      <c r="T444" s="65">
        <f t="shared" si="66"/>
        <v>778</v>
      </c>
      <c r="U444" s="69">
        <f t="shared" si="71"/>
        <v>778</v>
      </c>
      <c r="V444" s="70">
        <f t="shared" si="67"/>
        <v>0</v>
      </c>
      <c r="W444" s="70">
        <f t="shared" si="68"/>
        <v>1.7481942671619473</v>
      </c>
      <c r="X444" s="70">
        <f t="shared" si="69"/>
        <v>0</v>
      </c>
      <c r="Y444" s="71">
        <f t="shared" si="70"/>
        <v>0</v>
      </c>
    </row>
    <row r="445" spans="14:25" x14ac:dyDescent="0.25">
      <c r="N445" s="4">
        <f t="shared" si="62"/>
        <v>1982</v>
      </c>
      <c r="O445" s="4">
        <f t="shared" si="63"/>
        <v>11</v>
      </c>
      <c r="P445" s="64">
        <v>30256</v>
      </c>
      <c r="Q445" s="31">
        <f t="shared" si="64"/>
        <v>198211</v>
      </c>
      <c r="R445" s="64" t="str">
        <f t="shared" si="65"/>
        <v>Normal</v>
      </c>
      <c r="S445" s="65">
        <v>20699.999999999996</v>
      </c>
      <c r="T445" s="65">
        <f t="shared" si="66"/>
        <v>0</v>
      </c>
      <c r="U445" s="69">
        <f t="shared" si="71"/>
        <v>776.25180573283808</v>
      </c>
      <c r="V445" s="70">
        <f t="shared" si="67"/>
        <v>0</v>
      </c>
      <c r="W445" s="70">
        <f t="shared" si="68"/>
        <v>0.7941179830537991</v>
      </c>
      <c r="X445" s="70">
        <f t="shared" si="69"/>
        <v>0</v>
      </c>
      <c r="Y445" s="71">
        <f t="shared" si="70"/>
        <v>0</v>
      </c>
    </row>
    <row r="446" spans="14:25" x14ac:dyDescent="0.25">
      <c r="N446" s="4">
        <f t="shared" si="62"/>
        <v>1982</v>
      </c>
      <c r="O446" s="4">
        <f t="shared" si="63"/>
        <v>12</v>
      </c>
      <c r="P446" s="64">
        <v>30286</v>
      </c>
      <c r="Q446" s="31">
        <f t="shared" si="64"/>
        <v>198212</v>
      </c>
      <c r="R446" s="64" t="str">
        <f t="shared" si="65"/>
        <v>Normal</v>
      </c>
      <c r="S446" s="65">
        <v>0</v>
      </c>
      <c r="T446" s="65">
        <f t="shared" si="66"/>
        <v>0</v>
      </c>
      <c r="U446" s="69">
        <f t="shared" si="71"/>
        <v>775.45768774978433</v>
      </c>
      <c r="V446" s="70">
        <f t="shared" si="67"/>
        <v>0</v>
      </c>
      <c r="W446" s="70">
        <f t="shared" si="68"/>
        <v>0.21714113345797278</v>
      </c>
      <c r="X446" s="70">
        <f t="shared" si="69"/>
        <v>0</v>
      </c>
      <c r="Y446" s="71">
        <f t="shared" si="70"/>
        <v>0</v>
      </c>
    </row>
    <row r="447" spans="14:25" x14ac:dyDescent="0.25">
      <c r="N447" s="4">
        <f t="shared" si="62"/>
        <v>1983</v>
      </c>
      <c r="O447" s="4">
        <f t="shared" si="63"/>
        <v>1</v>
      </c>
      <c r="P447" s="64">
        <v>30317</v>
      </c>
      <c r="Q447" s="31">
        <f t="shared" si="64"/>
        <v>198301</v>
      </c>
      <c r="R447" s="64" t="str">
        <f t="shared" si="65"/>
        <v>Wet</v>
      </c>
      <c r="S447" s="65">
        <v>0</v>
      </c>
      <c r="T447" s="65">
        <f t="shared" si="66"/>
        <v>0</v>
      </c>
      <c r="U447" s="69">
        <f t="shared" si="71"/>
        <v>775.24054661632636</v>
      </c>
      <c r="V447" s="70">
        <f t="shared" si="67"/>
        <v>0</v>
      </c>
      <c r="W447" s="70">
        <f t="shared" si="68"/>
        <v>0.49090298929130283</v>
      </c>
      <c r="X447" s="70">
        <f t="shared" si="69"/>
        <v>0</v>
      </c>
      <c r="Y447" s="71">
        <f t="shared" si="70"/>
        <v>0</v>
      </c>
    </row>
    <row r="448" spans="14:25" x14ac:dyDescent="0.25">
      <c r="N448" s="4">
        <f t="shared" si="62"/>
        <v>1983</v>
      </c>
      <c r="O448" s="4">
        <f t="shared" si="63"/>
        <v>2</v>
      </c>
      <c r="P448" s="64">
        <v>30348</v>
      </c>
      <c r="Q448" s="31">
        <f t="shared" si="64"/>
        <v>198302</v>
      </c>
      <c r="R448" s="64" t="str">
        <f t="shared" si="65"/>
        <v>Wet</v>
      </c>
      <c r="S448" s="65">
        <v>0</v>
      </c>
      <c r="T448" s="65">
        <f t="shared" si="66"/>
        <v>0</v>
      </c>
      <c r="U448" s="69">
        <f t="shared" si="71"/>
        <v>774.74964362703508</v>
      </c>
      <c r="V448" s="70">
        <f t="shared" si="67"/>
        <v>0</v>
      </c>
      <c r="W448" s="70">
        <f t="shared" si="68"/>
        <v>1.6419751662605278</v>
      </c>
      <c r="X448" s="70">
        <f t="shared" si="69"/>
        <v>0</v>
      </c>
      <c r="Y448" s="71">
        <f t="shared" si="70"/>
        <v>0</v>
      </c>
    </row>
    <row r="449" spans="14:25" x14ac:dyDescent="0.25">
      <c r="N449" s="4">
        <f t="shared" si="62"/>
        <v>1983</v>
      </c>
      <c r="O449" s="4">
        <f t="shared" si="63"/>
        <v>3</v>
      </c>
      <c r="P449" s="64">
        <v>30376</v>
      </c>
      <c r="Q449" s="31">
        <f t="shared" si="64"/>
        <v>198303</v>
      </c>
      <c r="R449" s="64" t="str">
        <f t="shared" si="65"/>
        <v>Wet</v>
      </c>
      <c r="S449" s="65">
        <v>11199.999999999989</v>
      </c>
      <c r="T449" s="65">
        <f t="shared" si="66"/>
        <v>0</v>
      </c>
      <c r="U449" s="69">
        <f t="shared" si="71"/>
        <v>773.10766846077456</v>
      </c>
      <c r="V449" s="70">
        <f t="shared" si="67"/>
        <v>773.10766846077456</v>
      </c>
      <c r="W449" s="70">
        <f t="shared" si="68"/>
        <v>0</v>
      </c>
      <c r="X449" s="70">
        <f t="shared" si="69"/>
        <v>38.945769407107832</v>
      </c>
      <c r="Y449" s="71">
        <f t="shared" si="70"/>
        <v>734.16189905366673</v>
      </c>
    </row>
    <row r="450" spans="14:25" x14ac:dyDescent="0.25">
      <c r="N450" s="4">
        <f t="shared" si="62"/>
        <v>1983</v>
      </c>
      <c r="O450" s="4">
        <f t="shared" si="63"/>
        <v>4</v>
      </c>
      <c r="P450" s="64">
        <v>30407</v>
      </c>
      <c r="Q450" s="31">
        <f t="shared" si="64"/>
        <v>198304</v>
      </c>
      <c r="R450" s="64" t="str">
        <f t="shared" si="65"/>
        <v>Wet</v>
      </c>
      <c r="S450" s="65">
        <v>0</v>
      </c>
      <c r="T450" s="65">
        <f t="shared" si="66"/>
        <v>0</v>
      </c>
      <c r="U450" s="69">
        <f t="shared" si="71"/>
        <v>0</v>
      </c>
      <c r="V450" s="70">
        <f t="shared" si="67"/>
        <v>0</v>
      </c>
      <c r="W450" s="70">
        <f t="shared" si="68"/>
        <v>0</v>
      </c>
      <c r="X450" s="70">
        <f t="shared" si="69"/>
        <v>0</v>
      </c>
      <c r="Y450" s="71">
        <f t="shared" si="70"/>
        <v>0</v>
      </c>
    </row>
    <row r="451" spans="14:25" x14ac:dyDescent="0.25">
      <c r="N451" s="4">
        <f t="shared" si="62"/>
        <v>1983</v>
      </c>
      <c r="O451" s="4">
        <f t="shared" si="63"/>
        <v>5</v>
      </c>
      <c r="P451" s="64">
        <v>30437</v>
      </c>
      <c r="Q451" s="31">
        <f t="shared" si="64"/>
        <v>198305</v>
      </c>
      <c r="R451" s="64" t="str">
        <f t="shared" si="65"/>
        <v>Wet</v>
      </c>
      <c r="S451" s="65">
        <v>0</v>
      </c>
      <c r="T451" s="65">
        <f t="shared" si="66"/>
        <v>0</v>
      </c>
      <c r="U451" s="69">
        <f t="shared" si="71"/>
        <v>0</v>
      </c>
      <c r="V451" s="70">
        <f t="shared" si="67"/>
        <v>0</v>
      </c>
      <c r="W451" s="70">
        <f t="shared" si="68"/>
        <v>0</v>
      </c>
      <c r="X451" s="70">
        <f t="shared" si="69"/>
        <v>0</v>
      </c>
      <c r="Y451" s="71">
        <f t="shared" si="70"/>
        <v>0</v>
      </c>
    </row>
    <row r="452" spans="14:25" x14ac:dyDescent="0.25">
      <c r="N452" s="4">
        <f t="shared" si="62"/>
        <v>1983</v>
      </c>
      <c r="O452" s="4">
        <f t="shared" si="63"/>
        <v>6</v>
      </c>
      <c r="P452" s="64">
        <v>30468</v>
      </c>
      <c r="Q452" s="31">
        <f t="shared" si="64"/>
        <v>198306</v>
      </c>
      <c r="R452" s="64" t="str">
        <f t="shared" si="65"/>
        <v>Wet</v>
      </c>
      <c r="S452" s="65">
        <v>0</v>
      </c>
      <c r="T452" s="65">
        <f t="shared" si="66"/>
        <v>0</v>
      </c>
      <c r="U452" s="69">
        <f t="shared" si="71"/>
        <v>0</v>
      </c>
      <c r="V452" s="70">
        <f t="shared" si="67"/>
        <v>0</v>
      </c>
      <c r="W452" s="70">
        <f t="shared" si="68"/>
        <v>0</v>
      </c>
      <c r="X452" s="70">
        <f t="shared" si="69"/>
        <v>0</v>
      </c>
      <c r="Y452" s="71">
        <f t="shared" si="70"/>
        <v>0</v>
      </c>
    </row>
    <row r="453" spans="14:25" x14ac:dyDescent="0.25">
      <c r="N453" s="4">
        <f t="shared" si="62"/>
        <v>1983</v>
      </c>
      <c r="O453" s="4">
        <f t="shared" si="63"/>
        <v>7</v>
      </c>
      <c r="P453" s="64">
        <v>30498</v>
      </c>
      <c r="Q453" s="31">
        <f t="shared" si="64"/>
        <v>198307</v>
      </c>
      <c r="R453" s="64" t="str">
        <f t="shared" si="65"/>
        <v>Wet</v>
      </c>
      <c r="S453" s="65">
        <v>0</v>
      </c>
      <c r="T453" s="65">
        <f t="shared" si="66"/>
        <v>0</v>
      </c>
      <c r="U453" s="69">
        <f t="shared" si="71"/>
        <v>0</v>
      </c>
      <c r="V453" s="70">
        <f t="shared" si="67"/>
        <v>0</v>
      </c>
      <c r="W453" s="70">
        <f t="shared" si="68"/>
        <v>0</v>
      </c>
      <c r="X453" s="70">
        <f t="shared" si="69"/>
        <v>0</v>
      </c>
      <c r="Y453" s="71">
        <f t="shared" si="70"/>
        <v>0</v>
      </c>
    </row>
    <row r="454" spans="14:25" x14ac:dyDescent="0.25">
      <c r="N454" s="4">
        <f t="shared" si="62"/>
        <v>1983</v>
      </c>
      <c r="O454" s="4">
        <f t="shared" si="63"/>
        <v>8</v>
      </c>
      <c r="P454" s="64">
        <v>30529</v>
      </c>
      <c r="Q454" s="31">
        <f t="shared" si="64"/>
        <v>198308</v>
      </c>
      <c r="R454" s="64" t="str">
        <f t="shared" si="65"/>
        <v>Wet</v>
      </c>
      <c r="S454" s="65">
        <v>24000</v>
      </c>
      <c r="T454" s="65">
        <f t="shared" si="66"/>
        <v>0</v>
      </c>
      <c r="U454" s="69">
        <f t="shared" si="71"/>
        <v>0</v>
      </c>
      <c r="V454" s="70">
        <f t="shared" si="67"/>
        <v>0</v>
      </c>
      <c r="W454" s="70">
        <f t="shared" si="68"/>
        <v>0</v>
      </c>
      <c r="X454" s="70">
        <f t="shared" si="69"/>
        <v>0</v>
      </c>
      <c r="Y454" s="71">
        <f t="shared" si="70"/>
        <v>0</v>
      </c>
    </row>
    <row r="455" spans="14:25" x14ac:dyDescent="0.25">
      <c r="N455" s="4">
        <f t="shared" si="62"/>
        <v>1983</v>
      </c>
      <c r="O455" s="4">
        <f t="shared" si="63"/>
        <v>9</v>
      </c>
      <c r="P455" s="64">
        <v>30560</v>
      </c>
      <c r="Q455" s="31">
        <f t="shared" si="64"/>
        <v>198309</v>
      </c>
      <c r="R455" s="64" t="str">
        <f t="shared" si="65"/>
        <v>Wet</v>
      </c>
      <c r="S455" s="65">
        <v>0</v>
      </c>
      <c r="T455" s="65">
        <f t="shared" si="66"/>
        <v>0</v>
      </c>
      <c r="U455" s="69">
        <f t="shared" si="71"/>
        <v>0</v>
      </c>
      <c r="V455" s="70">
        <f t="shared" si="67"/>
        <v>0</v>
      </c>
      <c r="W455" s="70">
        <f t="shared" si="68"/>
        <v>0</v>
      </c>
      <c r="X455" s="70">
        <f t="shared" si="69"/>
        <v>0</v>
      </c>
      <c r="Y455" s="71">
        <f t="shared" si="70"/>
        <v>0</v>
      </c>
    </row>
    <row r="456" spans="14:25" x14ac:dyDescent="0.25">
      <c r="N456" s="4">
        <f t="shared" si="62"/>
        <v>1983</v>
      </c>
      <c r="O456" s="4">
        <f t="shared" si="63"/>
        <v>10</v>
      </c>
      <c r="P456" s="64">
        <v>30590</v>
      </c>
      <c r="Q456" s="31">
        <f t="shared" si="64"/>
        <v>198310</v>
      </c>
      <c r="R456" s="64" t="str">
        <f t="shared" si="65"/>
        <v>Wet</v>
      </c>
      <c r="S456" s="65">
        <v>0</v>
      </c>
      <c r="T456" s="65">
        <f t="shared" si="66"/>
        <v>778</v>
      </c>
      <c r="U456" s="69">
        <f t="shared" si="71"/>
        <v>778</v>
      </c>
      <c r="V456" s="70">
        <f t="shared" si="67"/>
        <v>0</v>
      </c>
      <c r="W456" s="70">
        <f t="shared" si="68"/>
        <v>1.7481942671619473</v>
      </c>
      <c r="X456" s="70">
        <f t="shared" si="69"/>
        <v>0</v>
      </c>
      <c r="Y456" s="71">
        <f t="shared" si="70"/>
        <v>0</v>
      </c>
    </row>
    <row r="457" spans="14:25" x14ac:dyDescent="0.25">
      <c r="N457" s="4">
        <f t="shared" si="62"/>
        <v>1983</v>
      </c>
      <c r="O457" s="4">
        <f t="shared" si="63"/>
        <v>11</v>
      </c>
      <c r="P457" s="64">
        <v>30621</v>
      </c>
      <c r="Q457" s="31">
        <f t="shared" si="64"/>
        <v>198311</v>
      </c>
      <c r="R457" s="64" t="str">
        <f t="shared" si="65"/>
        <v>Wet</v>
      </c>
      <c r="S457" s="65">
        <v>0</v>
      </c>
      <c r="T457" s="65">
        <f t="shared" si="66"/>
        <v>0</v>
      </c>
      <c r="U457" s="69">
        <f t="shared" si="71"/>
        <v>776.25180573283808</v>
      </c>
      <c r="V457" s="70">
        <f t="shared" si="67"/>
        <v>0</v>
      </c>
      <c r="W457" s="70">
        <f t="shared" si="68"/>
        <v>0.7941179830537991</v>
      </c>
      <c r="X457" s="70">
        <f t="shared" si="69"/>
        <v>0</v>
      </c>
      <c r="Y457" s="71">
        <f t="shared" si="70"/>
        <v>0</v>
      </c>
    </row>
    <row r="458" spans="14:25" x14ac:dyDescent="0.25">
      <c r="N458" s="4">
        <f t="shared" si="62"/>
        <v>1983</v>
      </c>
      <c r="O458" s="4">
        <f t="shared" si="63"/>
        <v>12</v>
      </c>
      <c r="P458" s="64">
        <v>30651</v>
      </c>
      <c r="Q458" s="31">
        <f t="shared" si="64"/>
        <v>198312</v>
      </c>
      <c r="R458" s="64" t="str">
        <f t="shared" si="65"/>
        <v>Wet</v>
      </c>
      <c r="S458" s="65">
        <v>0</v>
      </c>
      <c r="T458" s="65">
        <f t="shared" si="66"/>
        <v>0</v>
      </c>
      <c r="U458" s="69">
        <f t="shared" si="71"/>
        <v>775.45768774978433</v>
      </c>
      <c r="V458" s="70">
        <f t="shared" si="67"/>
        <v>0</v>
      </c>
      <c r="W458" s="70">
        <f t="shared" si="68"/>
        <v>0.21714113345797278</v>
      </c>
      <c r="X458" s="70">
        <f t="shared" si="69"/>
        <v>0</v>
      </c>
      <c r="Y458" s="71">
        <f t="shared" si="70"/>
        <v>0</v>
      </c>
    </row>
    <row r="459" spans="14:25" x14ac:dyDescent="0.25">
      <c r="N459" s="4">
        <f t="shared" si="62"/>
        <v>1984</v>
      </c>
      <c r="O459" s="4">
        <f t="shared" si="63"/>
        <v>1</v>
      </c>
      <c r="P459" s="64">
        <v>30682</v>
      </c>
      <c r="Q459" s="31">
        <f t="shared" si="64"/>
        <v>198401</v>
      </c>
      <c r="R459" s="64" t="str">
        <f t="shared" si="65"/>
        <v>Wet</v>
      </c>
      <c r="S459" s="65">
        <v>0</v>
      </c>
      <c r="T459" s="65">
        <f t="shared" si="66"/>
        <v>0</v>
      </c>
      <c r="U459" s="69">
        <f t="shared" si="71"/>
        <v>775.24054661632636</v>
      </c>
      <c r="V459" s="70">
        <f t="shared" si="67"/>
        <v>0</v>
      </c>
      <c r="W459" s="70">
        <f t="shared" si="68"/>
        <v>0.49090298929130283</v>
      </c>
      <c r="X459" s="70">
        <f t="shared" si="69"/>
        <v>0</v>
      </c>
      <c r="Y459" s="71">
        <f t="shared" si="70"/>
        <v>0</v>
      </c>
    </row>
    <row r="460" spans="14:25" x14ac:dyDescent="0.25">
      <c r="N460" s="4">
        <f t="shared" si="62"/>
        <v>1984</v>
      </c>
      <c r="O460" s="4">
        <f t="shared" si="63"/>
        <v>2</v>
      </c>
      <c r="P460" s="64">
        <v>30713</v>
      </c>
      <c r="Q460" s="31">
        <f t="shared" si="64"/>
        <v>198402</v>
      </c>
      <c r="R460" s="64" t="str">
        <f t="shared" si="65"/>
        <v>Wet</v>
      </c>
      <c r="S460" s="65">
        <v>0</v>
      </c>
      <c r="T460" s="65">
        <f t="shared" si="66"/>
        <v>0</v>
      </c>
      <c r="U460" s="69">
        <f t="shared" si="71"/>
        <v>774.74964362703508</v>
      </c>
      <c r="V460" s="70">
        <f t="shared" si="67"/>
        <v>0</v>
      </c>
      <c r="W460" s="70">
        <f t="shared" si="68"/>
        <v>1.6419751662605278</v>
      </c>
      <c r="X460" s="70">
        <f t="shared" si="69"/>
        <v>0</v>
      </c>
      <c r="Y460" s="71">
        <f t="shared" si="70"/>
        <v>0</v>
      </c>
    </row>
    <row r="461" spans="14:25" x14ac:dyDescent="0.25">
      <c r="N461" s="4">
        <f t="shared" si="62"/>
        <v>1984</v>
      </c>
      <c r="O461" s="4">
        <f t="shared" si="63"/>
        <v>3</v>
      </c>
      <c r="P461" s="64">
        <v>30742</v>
      </c>
      <c r="Q461" s="31">
        <f t="shared" si="64"/>
        <v>198403</v>
      </c>
      <c r="R461" s="64" t="str">
        <f t="shared" si="65"/>
        <v>Wet</v>
      </c>
      <c r="S461" s="65">
        <v>0</v>
      </c>
      <c r="T461" s="65">
        <f t="shared" si="66"/>
        <v>0</v>
      </c>
      <c r="U461" s="69">
        <f t="shared" si="71"/>
        <v>773.10766846077456</v>
      </c>
      <c r="V461" s="70">
        <f t="shared" si="67"/>
        <v>0</v>
      </c>
      <c r="W461" s="70">
        <f t="shared" si="68"/>
        <v>1.7602666592138947</v>
      </c>
      <c r="X461" s="70">
        <f t="shared" si="69"/>
        <v>0</v>
      </c>
      <c r="Y461" s="71">
        <f t="shared" si="70"/>
        <v>0</v>
      </c>
    </row>
    <row r="462" spans="14:25" x14ac:dyDescent="0.25">
      <c r="N462" s="4">
        <f t="shared" si="62"/>
        <v>1984</v>
      </c>
      <c r="O462" s="4">
        <f t="shared" si="63"/>
        <v>4</v>
      </c>
      <c r="P462" s="64">
        <v>30773</v>
      </c>
      <c r="Q462" s="31">
        <f t="shared" si="64"/>
        <v>198404</v>
      </c>
      <c r="R462" s="64" t="str">
        <f t="shared" si="65"/>
        <v>Wet</v>
      </c>
      <c r="S462" s="65">
        <v>0</v>
      </c>
      <c r="T462" s="65">
        <f t="shared" si="66"/>
        <v>0</v>
      </c>
      <c r="U462" s="69">
        <f t="shared" si="71"/>
        <v>771.34740180156064</v>
      </c>
      <c r="V462" s="70">
        <f t="shared" si="67"/>
        <v>0</v>
      </c>
      <c r="W462" s="70">
        <f t="shared" si="68"/>
        <v>2.7589391633372844</v>
      </c>
      <c r="X462" s="70">
        <f t="shared" si="69"/>
        <v>0</v>
      </c>
      <c r="Y462" s="71">
        <f t="shared" si="70"/>
        <v>0</v>
      </c>
    </row>
    <row r="463" spans="14:25" x14ac:dyDescent="0.25">
      <c r="N463" s="4">
        <f t="shared" ref="N463:N526" si="72">YEAR(P463)</f>
        <v>1984</v>
      </c>
      <c r="O463" s="4">
        <f t="shared" ref="O463:O526" si="73">MONTH(P463)</f>
        <v>5</v>
      </c>
      <c r="P463" s="64">
        <v>30803</v>
      </c>
      <c r="Q463" s="31">
        <f t="shared" ref="Q463:Q526" si="74">YEAR(P463)*100+MONTH(P463)</f>
        <v>198405</v>
      </c>
      <c r="R463" s="64" t="str">
        <f t="shared" ref="R463:R526" si="75">INDEX($B$15:$B$62,MATCH(N463,$A$15:$A$63,0))</f>
        <v>Wet</v>
      </c>
      <c r="S463" s="65">
        <v>0</v>
      </c>
      <c r="T463" s="65">
        <f t="shared" ref="T463:T526" si="76">IF(O463=10,VLOOKUP(YEAR(P463),$A$15:$E$62,5,FALSE),0)</f>
        <v>0</v>
      </c>
      <c r="U463" s="69">
        <f t="shared" si="71"/>
        <v>768.5884626382234</v>
      </c>
      <c r="V463" s="70">
        <f t="shared" ref="V463:V526" si="77">IF(OR(O463&lt;3,O463&gt;8),0,IF(S463&gt;0,MIN(U463,S463),0))</f>
        <v>0</v>
      </c>
      <c r="W463" s="70">
        <f t="shared" ref="W463:W526" si="78">(U463-V463)*VLOOKUP(O463,$G$16:$I$27,3,FALSE)</f>
        <v>3.0800582125190923</v>
      </c>
      <c r="X463" s="70">
        <f t="shared" ref="X463:X526" si="79">V463*(1-INDEX($J$16:$L$27,MATCH(O463,$G$16:$G$27,0),MATCH(R463,$J$15:$L$15,0)))</f>
        <v>0</v>
      </c>
      <c r="Y463" s="71">
        <f t="shared" ref="Y463:Y526" si="80">V463-X463</f>
        <v>0</v>
      </c>
    </row>
    <row r="464" spans="14:25" x14ac:dyDescent="0.25">
      <c r="N464" s="4">
        <f t="shared" si="72"/>
        <v>1984</v>
      </c>
      <c r="O464" s="4">
        <f t="shared" si="73"/>
        <v>6</v>
      </c>
      <c r="P464" s="64">
        <v>30834</v>
      </c>
      <c r="Q464" s="31">
        <f t="shared" si="74"/>
        <v>198406</v>
      </c>
      <c r="R464" s="64" t="str">
        <f t="shared" si="75"/>
        <v>Wet</v>
      </c>
      <c r="S464" s="65">
        <v>0</v>
      </c>
      <c r="T464" s="65">
        <f t="shared" si="76"/>
        <v>0</v>
      </c>
      <c r="U464" s="69">
        <f t="shared" ref="U464:U527" si="81">U463-V463-W463+T464</f>
        <v>765.50840442570427</v>
      </c>
      <c r="V464" s="70">
        <f t="shared" si="77"/>
        <v>0</v>
      </c>
      <c r="W464" s="70">
        <f t="shared" si="78"/>
        <v>3.359769170529896</v>
      </c>
      <c r="X464" s="70">
        <f t="shared" si="79"/>
        <v>0</v>
      </c>
      <c r="Y464" s="71">
        <f t="shared" si="80"/>
        <v>0</v>
      </c>
    </row>
    <row r="465" spans="14:25" x14ac:dyDescent="0.25">
      <c r="N465" s="4">
        <f t="shared" si="72"/>
        <v>1984</v>
      </c>
      <c r="O465" s="4">
        <f t="shared" si="73"/>
        <v>7</v>
      </c>
      <c r="P465" s="64">
        <v>30864</v>
      </c>
      <c r="Q465" s="31">
        <f t="shared" si="74"/>
        <v>198407</v>
      </c>
      <c r="R465" s="64" t="str">
        <f t="shared" si="75"/>
        <v>Wet</v>
      </c>
      <c r="S465" s="65">
        <v>0</v>
      </c>
      <c r="T465" s="65">
        <f t="shared" si="76"/>
        <v>0</v>
      </c>
      <c r="U465" s="69">
        <f t="shared" si="81"/>
        <v>762.14863525517433</v>
      </c>
      <c r="V465" s="70">
        <f t="shared" si="77"/>
        <v>0</v>
      </c>
      <c r="W465" s="70">
        <f t="shared" si="78"/>
        <v>5.9789038296730581</v>
      </c>
      <c r="X465" s="70">
        <f t="shared" si="79"/>
        <v>0</v>
      </c>
      <c r="Y465" s="71">
        <f t="shared" si="80"/>
        <v>0</v>
      </c>
    </row>
    <row r="466" spans="14:25" x14ac:dyDescent="0.25">
      <c r="N466" s="4">
        <f t="shared" si="72"/>
        <v>1984</v>
      </c>
      <c r="O466" s="4">
        <f t="shared" si="73"/>
        <v>8</v>
      </c>
      <c r="P466" s="64">
        <v>30895</v>
      </c>
      <c r="Q466" s="31">
        <f t="shared" si="74"/>
        <v>198408</v>
      </c>
      <c r="R466" s="64" t="str">
        <f t="shared" si="75"/>
        <v>Wet</v>
      </c>
      <c r="S466" s="65">
        <v>24000</v>
      </c>
      <c r="T466" s="65">
        <f t="shared" si="76"/>
        <v>0</v>
      </c>
      <c r="U466" s="69">
        <f t="shared" si="81"/>
        <v>756.16973142550125</v>
      </c>
      <c r="V466" s="70">
        <f t="shared" si="77"/>
        <v>756.16973142550125</v>
      </c>
      <c r="W466" s="70">
        <f t="shared" si="78"/>
        <v>0</v>
      </c>
      <c r="X466" s="70">
        <f t="shared" si="79"/>
        <v>119.47861470970315</v>
      </c>
      <c r="Y466" s="71">
        <f t="shared" si="80"/>
        <v>636.6911167157981</v>
      </c>
    </row>
    <row r="467" spans="14:25" x14ac:dyDescent="0.25">
      <c r="N467" s="4">
        <f t="shared" si="72"/>
        <v>1984</v>
      </c>
      <c r="O467" s="4">
        <f t="shared" si="73"/>
        <v>9</v>
      </c>
      <c r="P467" s="64">
        <v>30926</v>
      </c>
      <c r="Q467" s="31">
        <f t="shared" si="74"/>
        <v>198409</v>
      </c>
      <c r="R467" s="64" t="str">
        <f t="shared" si="75"/>
        <v>Wet</v>
      </c>
      <c r="S467" s="65">
        <v>0</v>
      </c>
      <c r="T467" s="65">
        <f t="shared" si="76"/>
        <v>0</v>
      </c>
      <c r="U467" s="69">
        <f t="shared" si="81"/>
        <v>0</v>
      </c>
      <c r="V467" s="70">
        <f t="shared" si="77"/>
        <v>0</v>
      </c>
      <c r="W467" s="70">
        <f t="shared" si="78"/>
        <v>0</v>
      </c>
      <c r="X467" s="70">
        <f t="shared" si="79"/>
        <v>0</v>
      </c>
      <c r="Y467" s="71">
        <f t="shared" si="80"/>
        <v>0</v>
      </c>
    </row>
    <row r="468" spans="14:25" x14ac:dyDescent="0.25">
      <c r="N468" s="4">
        <f t="shared" si="72"/>
        <v>1984</v>
      </c>
      <c r="O468" s="4">
        <f t="shared" si="73"/>
        <v>10</v>
      </c>
      <c r="P468" s="64">
        <v>30956</v>
      </c>
      <c r="Q468" s="31">
        <f t="shared" si="74"/>
        <v>198410</v>
      </c>
      <c r="R468" s="64" t="str">
        <f t="shared" si="75"/>
        <v>Wet</v>
      </c>
      <c r="S468" s="65">
        <v>0</v>
      </c>
      <c r="T468" s="65">
        <f t="shared" si="76"/>
        <v>778</v>
      </c>
      <c r="U468" s="69">
        <f t="shared" si="81"/>
        <v>778</v>
      </c>
      <c r="V468" s="70">
        <f t="shared" si="77"/>
        <v>0</v>
      </c>
      <c r="W468" s="70">
        <f t="shared" si="78"/>
        <v>1.7481942671619473</v>
      </c>
      <c r="X468" s="70">
        <f t="shared" si="79"/>
        <v>0</v>
      </c>
      <c r="Y468" s="71">
        <f t="shared" si="80"/>
        <v>0</v>
      </c>
    </row>
    <row r="469" spans="14:25" x14ac:dyDescent="0.25">
      <c r="N469" s="4">
        <f t="shared" si="72"/>
        <v>1984</v>
      </c>
      <c r="O469" s="4">
        <f t="shared" si="73"/>
        <v>11</v>
      </c>
      <c r="P469" s="64">
        <v>30987</v>
      </c>
      <c r="Q469" s="31">
        <f t="shared" si="74"/>
        <v>198411</v>
      </c>
      <c r="R469" s="64" t="str">
        <f t="shared" si="75"/>
        <v>Wet</v>
      </c>
      <c r="S469" s="65">
        <v>0</v>
      </c>
      <c r="T469" s="65">
        <f t="shared" si="76"/>
        <v>0</v>
      </c>
      <c r="U469" s="69">
        <f t="shared" si="81"/>
        <v>776.25180573283808</v>
      </c>
      <c r="V469" s="70">
        <f t="shared" si="77"/>
        <v>0</v>
      </c>
      <c r="W469" s="70">
        <f t="shared" si="78"/>
        <v>0.7941179830537991</v>
      </c>
      <c r="X469" s="70">
        <f t="shared" si="79"/>
        <v>0</v>
      </c>
      <c r="Y469" s="71">
        <f t="shared" si="80"/>
        <v>0</v>
      </c>
    </row>
    <row r="470" spans="14:25" x14ac:dyDescent="0.25">
      <c r="N470" s="4">
        <f t="shared" si="72"/>
        <v>1984</v>
      </c>
      <c r="O470" s="4">
        <f t="shared" si="73"/>
        <v>12</v>
      </c>
      <c r="P470" s="64">
        <v>31017</v>
      </c>
      <c r="Q470" s="31">
        <f t="shared" si="74"/>
        <v>198412</v>
      </c>
      <c r="R470" s="64" t="str">
        <f t="shared" si="75"/>
        <v>Wet</v>
      </c>
      <c r="S470" s="65">
        <v>0</v>
      </c>
      <c r="T470" s="65">
        <f t="shared" si="76"/>
        <v>0</v>
      </c>
      <c r="U470" s="69">
        <f t="shared" si="81"/>
        <v>775.45768774978433</v>
      </c>
      <c r="V470" s="70">
        <f t="shared" si="77"/>
        <v>0</v>
      </c>
      <c r="W470" s="70">
        <f t="shared" si="78"/>
        <v>0.21714113345797278</v>
      </c>
      <c r="X470" s="70">
        <f t="shared" si="79"/>
        <v>0</v>
      </c>
      <c r="Y470" s="71">
        <f t="shared" si="80"/>
        <v>0</v>
      </c>
    </row>
    <row r="471" spans="14:25" x14ac:dyDescent="0.25">
      <c r="N471" s="4">
        <f t="shared" si="72"/>
        <v>1985</v>
      </c>
      <c r="O471" s="4">
        <f t="shared" si="73"/>
        <v>1</v>
      </c>
      <c r="P471" s="64">
        <v>31048</v>
      </c>
      <c r="Q471" s="31">
        <f t="shared" si="74"/>
        <v>198501</v>
      </c>
      <c r="R471" s="64" t="str">
        <f t="shared" si="75"/>
        <v>Wet</v>
      </c>
      <c r="S471" s="65">
        <v>0</v>
      </c>
      <c r="T471" s="65">
        <f t="shared" si="76"/>
        <v>0</v>
      </c>
      <c r="U471" s="69">
        <f t="shared" si="81"/>
        <v>775.24054661632636</v>
      </c>
      <c r="V471" s="70">
        <f t="shared" si="77"/>
        <v>0</v>
      </c>
      <c r="W471" s="70">
        <f t="shared" si="78"/>
        <v>0.49090298929130283</v>
      </c>
      <c r="X471" s="70">
        <f t="shared" si="79"/>
        <v>0</v>
      </c>
      <c r="Y471" s="71">
        <f t="shared" si="80"/>
        <v>0</v>
      </c>
    </row>
    <row r="472" spans="14:25" x14ac:dyDescent="0.25">
      <c r="N472" s="4">
        <f t="shared" si="72"/>
        <v>1985</v>
      </c>
      <c r="O472" s="4">
        <f t="shared" si="73"/>
        <v>2</v>
      </c>
      <c r="P472" s="64">
        <v>31079</v>
      </c>
      <c r="Q472" s="31">
        <f t="shared" si="74"/>
        <v>198502</v>
      </c>
      <c r="R472" s="64" t="str">
        <f t="shared" si="75"/>
        <v>Wet</v>
      </c>
      <c r="S472" s="65">
        <v>0</v>
      </c>
      <c r="T472" s="65">
        <f t="shared" si="76"/>
        <v>0</v>
      </c>
      <c r="U472" s="69">
        <f t="shared" si="81"/>
        <v>774.74964362703508</v>
      </c>
      <c r="V472" s="70">
        <f t="shared" si="77"/>
        <v>0</v>
      </c>
      <c r="W472" s="70">
        <f t="shared" si="78"/>
        <v>1.6419751662605278</v>
      </c>
      <c r="X472" s="70">
        <f t="shared" si="79"/>
        <v>0</v>
      </c>
      <c r="Y472" s="71">
        <f t="shared" si="80"/>
        <v>0</v>
      </c>
    </row>
    <row r="473" spans="14:25" x14ac:dyDescent="0.25">
      <c r="N473" s="4">
        <f t="shared" si="72"/>
        <v>1985</v>
      </c>
      <c r="O473" s="4">
        <f t="shared" si="73"/>
        <v>3</v>
      </c>
      <c r="P473" s="64">
        <v>31107</v>
      </c>
      <c r="Q473" s="31">
        <f t="shared" si="74"/>
        <v>198503</v>
      </c>
      <c r="R473" s="64" t="str">
        <f t="shared" si="75"/>
        <v>Wet</v>
      </c>
      <c r="S473" s="65">
        <v>0</v>
      </c>
      <c r="T473" s="65">
        <f t="shared" si="76"/>
        <v>0</v>
      </c>
      <c r="U473" s="69">
        <f t="shared" si="81"/>
        <v>773.10766846077456</v>
      </c>
      <c r="V473" s="70">
        <f t="shared" si="77"/>
        <v>0</v>
      </c>
      <c r="W473" s="70">
        <f t="shared" si="78"/>
        <v>1.7602666592138947</v>
      </c>
      <c r="X473" s="70">
        <f t="shared" si="79"/>
        <v>0</v>
      </c>
      <c r="Y473" s="71">
        <f t="shared" si="80"/>
        <v>0</v>
      </c>
    </row>
    <row r="474" spans="14:25" x14ac:dyDescent="0.25">
      <c r="N474" s="4">
        <f t="shared" si="72"/>
        <v>1985</v>
      </c>
      <c r="O474" s="4">
        <f t="shared" si="73"/>
        <v>4</v>
      </c>
      <c r="P474" s="64">
        <v>31138</v>
      </c>
      <c r="Q474" s="31">
        <f t="shared" si="74"/>
        <v>198504</v>
      </c>
      <c r="R474" s="64" t="str">
        <f t="shared" si="75"/>
        <v>Wet</v>
      </c>
      <c r="S474" s="65">
        <v>0</v>
      </c>
      <c r="T474" s="65">
        <f t="shared" si="76"/>
        <v>0</v>
      </c>
      <c r="U474" s="69">
        <f t="shared" si="81"/>
        <v>771.34740180156064</v>
      </c>
      <c r="V474" s="70">
        <f t="shared" si="77"/>
        <v>0</v>
      </c>
      <c r="W474" s="70">
        <f t="shared" si="78"/>
        <v>2.7589391633372844</v>
      </c>
      <c r="X474" s="70">
        <f t="shared" si="79"/>
        <v>0</v>
      </c>
      <c r="Y474" s="71">
        <f t="shared" si="80"/>
        <v>0</v>
      </c>
    </row>
    <row r="475" spans="14:25" x14ac:dyDescent="0.25">
      <c r="N475" s="4">
        <f t="shared" si="72"/>
        <v>1985</v>
      </c>
      <c r="O475" s="4">
        <f t="shared" si="73"/>
        <v>5</v>
      </c>
      <c r="P475" s="64">
        <v>31168</v>
      </c>
      <c r="Q475" s="31">
        <f t="shared" si="74"/>
        <v>198505</v>
      </c>
      <c r="R475" s="64" t="str">
        <f t="shared" si="75"/>
        <v>Wet</v>
      </c>
      <c r="S475" s="65">
        <v>16700.000000000018</v>
      </c>
      <c r="T475" s="65">
        <f t="shared" si="76"/>
        <v>0</v>
      </c>
      <c r="U475" s="69">
        <f t="shared" si="81"/>
        <v>768.5884626382234</v>
      </c>
      <c r="V475" s="70">
        <f t="shared" si="77"/>
        <v>768.5884626382234</v>
      </c>
      <c r="W475" s="70">
        <f t="shared" si="78"/>
        <v>0</v>
      </c>
      <c r="X475" s="70">
        <f t="shared" si="79"/>
        <v>68.293735480403029</v>
      </c>
      <c r="Y475" s="71">
        <f t="shared" si="80"/>
        <v>700.29472715782038</v>
      </c>
    </row>
    <row r="476" spans="14:25" x14ac:dyDescent="0.25">
      <c r="N476" s="4">
        <f t="shared" si="72"/>
        <v>1985</v>
      </c>
      <c r="O476" s="4">
        <f t="shared" si="73"/>
        <v>6</v>
      </c>
      <c r="P476" s="64">
        <v>31199</v>
      </c>
      <c r="Q476" s="31">
        <f t="shared" si="74"/>
        <v>198506</v>
      </c>
      <c r="R476" s="64" t="str">
        <f t="shared" si="75"/>
        <v>Wet</v>
      </c>
      <c r="S476" s="65">
        <v>38999.999999999985</v>
      </c>
      <c r="T476" s="65">
        <f t="shared" si="76"/>
        <v>0</v>
      </c>
      <c r="U476" s="69">
        <f t="shared" si="81"/>
        <v>0</v>
      </c>
      <c r="V476" s="70">
        <f t="shared" si="77"/>
        <v>0</v>
      </c>
      <c r="W476" s="70">
        <f t="shared" si="78"/>
        <v>0</v>
      </c>
      <c r="X476" s="70">
        <f t="shared" si="79"/>
        <v>0</v>
      </c>
      <c r="Y476" s="71">
        <f t="shared" si="80"/>
        <v>0</v>
      </c>
    </row>
    <row r="477" spans="14:25" x14ac:dyDescent="0.25">
      <c r="N477" s="4">
        <f t="shared" si="72"/>
        <v>1985</v>
      </c>
      <c r="O477" s="4">
        <f t="shared" si="73"/>
        <v>7</v>
      </c>
      <c r="P477" s="64">
        <v>31229</v>
      </c>
      <c r="Q477" s="31">
        <f t="shared" si="74"/>
        <v>198507</v>
      </c>
      <c r="R477" s="64" t="str">
        <f t="shared" si="75"/>
        <v>Wet</v>
      </c>
      <c r="S477" s="65">
        <v>25299.999999999996</v>
      </c>
      <c r="T477" s="65">
        <f t="shared" si="76"/>
        <v>0</v>
      </c>
      <c r="U477" s="69">
        <f t="shared" si="81"/>
        <v>0</v>
      </c>
      <c r="V477" s="70">
        <f t="shared" si="77"/>
        <v>0</v>
      </c>
      <c r="W477" s="70">
        <f t="shared" si="78"/>
        <v>0</v>
      </c>
      <c r="X477" s="70">
        <f t="shared" si="79"/>
        <v>0</v>
      </c>
      <c r="Y477" s="71">
        <f t="shared" si="80"/>
        <v>0</v>
      </c>
    </row>
    <row r="478" spans="14:25" x14ac:dyDescent="0.25">
      <c r="N478" s="4">
        <f t="shared" si="72"/>
        <v>1985</v>
      </c>
      <c r="O478" s="4">
        <f t="shared" si="73"/>
        <v>8</v>
      </c>
      <c r="P478" s="64">
        <v>31260</v>
      </c>
      <c r="Q478" s="31">
        <f t="shared" si="74"/>
        <v>198508</v>
      </c>
      <c r="R478" s="64" t="str">
        <f t="shared" si="75"/>
        <v>Wet</v>
      </c>
      <c r="S478" s="65">
        <v>27299.999999999996</v>
      </c>
      <c r="T478" s="65">
        <f t="shared" si="76"/>
        <v>0</v>
      </c>
      <c r="U478" s="69">
        <f t="shared" si="81"/>
        <v>0</v>
      </c>
      <c r="V478" s="70">
        <f t="shared" si="77"/>
        <v>0</v>
      </c>
      <c r="W478" s="70">
        <f t="shared" si="78"/>
        <v>0</v>
      </c>
      <c r="X478" s="70">
        <f t="shared" si="79"/>
        <v>0</v>
      </c>
      <c r="Y478" s="71">
        <f t="shared" si="80"/>
        <v>0</v>
      </c>
    </row>
    <row r="479" spans="14:25" x14ac:dyDescent="0.25">
      <c r="N479" s="4">
        <f t="shared" si="72"/>
        <v>1985</v>
      </c>
      <c r="O479" s="4">
        <f t="shared" si="73"/>
        <v>9</v>
      </c>
      <c r="P479" s="64">
        <v>31291</v>
      </c>
      <c r="Q479" s="31">
        <f t="shared" si="74"/>
        <v>198509</v>
      </c>
      <c r="R479" s="64" t="str">
        <f t="shared" si="75"/>
        <v>Wet</v>
      </c>
      <c r="S479" s="65">
        <v>0</v>
      </c>
      <c r="T479" s="65">
        <f t="shared" si="76"/>
        <v>0</v>
      </c>
      <c r="U479" s="69">
        <f t="shared" si="81"/>
        <v>0</v>
      </c>
      <c r="V479" s="70">
        <f t="shared" si="77"/>
        <v>0</v>
      </c>
      <c r="W479" s="70">
        <f t="shared" si="78"/>
        <v>0</v>
      </c>
      <c r="X479" s="70">
        <f t="shared" si="79"/>
        <v>0</v>
      </c>
      <c r="Y479" s="71">
        <f t="shared" si="80"/>
        <v>0</v>
      </c>
    </row>
    <row r="480" spans="14:25" x14ac:dyDescent="0.25">
      <c r="N480" s="4">
        <f t="shared" si="72"/>
        <v>1985</v>
      </c>
      <c r="O480" s="4">
        <f t="shared" si="73"/>
        <v>10</v>
      </c>
      <c r="P480" s="64">
        <v>31321</v>
      </c>
      <c r="Q480" s="31">
        <f t="shared" si="74"/>
        <v>198510</v>
      </c>
      <c r="R480" s="64" t="str">
        <f t="shared" si="75"/>
        <v>Wet</v>
      </c>
      <c r="S480" s="65">
        <v>5699.9999999999891</v>
      </c>
      <c r="T480" s="65">
        <f t="shared" si="76"/>
        <v>778</v>
      </c>
      <c r="U480" s="69">
        <f t="shared" si="81"/>
        <v>778</v>
      </c>
      <c r="V480" s="70">
        <f t="shared" si="77"/>
        <v>0</v>
      </c>
      <c r="W480" s="70">
        <f t="shared" si="78"/>
        <v>1.7481942671619473</v>
      </c>
      <c r="X480" s="70">
        <f t="shared" si="79"/>
        <v>0</v>
      </c>
      <c r="Y480" s="71">
        <f t="shared" si="80"/>
        <v>0</v>
      </c>
    </row>
    <row r="481" spans="14:25" x14ac:dyDescent="0.25">
      <c r="N481" s="4">
        <f t="shared" si="72"/>
        <v>1985</v>
      </c>
      <c r="O481" s="4">
        <f t="shared" si="73"/>
        <v>11</v>
      </c>
      <c r="P481" s="64">
        <v>31352</v>
      </c>
      <c r="Q481" s="31">
        <f t="shared" si="74"/>
        <v>198511</v>
      </c>
      <c r="R481" s="64" t="str">
        <f t="shared" si="75"/>
        <v>Wet</v>
      </c>
      <c r="S481" s="65">
        <v>6000</v>
      </c>
      <c r="T481" s="65">
        <f t="shared" si="76"/>
        <v>0</v>
      </c>
      <c r="U481" s="69">
        <f t="shared" si="81"/>
        <v>776.25180573283808</v>
      </c>
      <c r="V481" s="70">
        <f t="shared" si="77"/>
        <v>0</v>
      </c>
      <c r="W481" s="70">
        <f t="shared" si="78"/>
        <v>0.7941179830537991</v>
      </c>
      <c r="X481" s="70">
        <f t="shared" si="79"/>
        <v>0</v>
      </c>
      <c r="Y481" s="71">
        <f t="shared" si="80"/>
        <v>0</v>
      </c>
    </row>
    <row r="482" spans="14:25" x14ac:dyDescent="0.25">
      <c r="N482" s="4">
        <f t="shared" si="72"/>
        <v>1985</v>
      </c>
      <c r="O482" s="4">
        <f t="shared" si="73"/>
        <v>12</v>
      </c>
      <c r="P482" s="64">
        <v>31382</v>
      </c>
      <c r="Q482" s="31">
        <f t="shared" si="74"/>
        <v>198512</v>
      </c>
      <c r="R482" s="64" t="str">
        <f t="shared" si="75"/>
        <v>Wet</v>
      </c>
      <c r="S482" s="65">
        <v>0</v>
      </c>
      <c r="T482" s="65">
        <f t="shared" si="76"/>
        <v>0</v>
      </c>
      <c r="U482" s="69">
        <f t="shared" si="81"/>
        <v>775.45768774978433</v>
      </c>
      <c r="V482" s="70">
        <f t="shared" si="77"/>
        <v>0</v>
      </c>
      <c r="W482" s="70">
        <f t="shared" si="78"/>
        <v>0.21714113345797278</v>
      </c>
      <c r="X482" s="70">
        <f t="shared" si="79"/>
        <v>0</v>
      </c>
      <c r="Y482" s="71">
        <f t="shared" si="80"/>
        <v>0</v>
      </c>
    </row>
    <row r="483" spans="14:25" x14ac:dyDescent="0.25">
      <c r="N483" s="4">
        <f t="shared" si="72"/>
        <v>1986</v>
      </c>
      <c r="O483" s="4">
        <f t="shared" si="73"/>
        <v>1</v>
      </c>
      <c r="P483" s="64">
        <v>31413</v>
      </c>
      <c r="Q483" s="31">
        <f t="shared" si="74"/>
        <v>198601</v>
      </c>
      <c r="R483" s="64" t="str">
        <f t="shared" si="75"/>
        <v>Wet</v>
      </c>
      <c r="S483" s="65">
        <v>0</v>
      </c>
      <c r="T483" s="65">
        <f t="shared" si="76"/>
        <v>0</v>
      </c>
      <c r="U483" s="69">
        <f t="shared" si="81"/>
        <v>775.24054661632636</v>
      </c>
      <c r="V483" s="70">
        <f t="shared" si="77"/>
        <v>0</v>
      </c>
      <c r="W483" s="70">
        <f t="shared" si="78"/>
        <v>0.49090298929130283</v>
      </c>
      <c r="X483" s="70">
        <f t="shared" si="79"/>
        <v>0</v>
      </c>
      <c r="Y483" s="71">
        <f t="shared" si="80"/>
        <v>0</v>
      </c>
    </row>
    <row r="484" spans="14:25" x14ac:dyDescent="0.25">
      <c r="N484" s="4">
        <f t="shared" si="72"/>
        <v>1986</v>
      </c>
      <c r="O484" s="4">
        <f t="shared" si="73"/>
        <v>2</v>
      </c>
      <c r="P484" s="64">
        <v>31444</v>
      </c>
      <c r="Q484" s="31">
        <f t="shared" si="74"/>
        <v>198602</v>
      </c>
      <c r="R484" s="64" t="str">
        <f t="shared" si="75"/>
        <v>Wet</v>
      </c>
      <c r="S484" s="65">
        <v>0</v>
      </c>
      <c r="T484" s="65">
        <f t="shared" si="76"/>
        <v>0</v>
      </c>
      <c r="U484" s="69">
        <f t="shared" si="81"/>
        <v>774.74964362703508</v>
      </c>
      <c r="V484" s="70">
        <f t="shared" si="77"/>
        <v>0</v>
      </c>
      <c r="W484" s="70">
        <f t="shared" si="78"/>
        <v>1.6419751662605278</v>
      </c>
      <c r="X484" s="70">
        <f t="shared" si="79"/>
        <v>0</v>
      </c>
      <c r="Y484" s="71">
        <f t="shared" si="80"/>
        <v>0</v>
      </c>
    </row>
    <row r="485" spans="14:25" x14ac:dyDescent="0.25">
      <c r="N485" s="4">
        <f t="shared" si="72"/>
        <v>1986</v>
      </c>
      <c r="O485" s="4">
        <f t="shared" si="73"/>
        <v>3</v>
      </c>
      <c r="P485" s="64">
        <v>31472</v>
      </c>
      <c r="Q485" s="31">
        <f t="shared" si="74"/>
        <v>198603</v>
      </c>
      <c r="R485" s="64" t="str">
        <f t="shared" si="75"/>
        <v>Wet</v>
      </c>
      <c r="S485" s="65">
        <v>9699.9999999999891</v>
      </c>
      <c r="T485" s="65">
        <f t="shared" si="76"/>
        <v>0</v>
      </c>
      <c r="U485" s="69">
        <f t="shared" si="81"/>
        <v>773.10766846077456</v>
      </c>
      <c r="V485" s="70">
        <f t="shared" si="77"/>
        <v>773.10766846077456</v>
      </c>
      <c r="W485" s="70">
        <f t="shared" si="78"/>
        <v>0</v>
      </c>
      <c r="X485" s="70">
        <f t="shared" si="79"/>
        <v>38.945769407107832</v>
      </c>
      <c r="Y485" s="71">
        <f t="shared" si="80"/>
        <v>734.16189905366673</v>
      </c>
    </row>
    <row r="486" spans="14:25" x14ac:dyDescent="0.25">
      <c r="N486" s="4">
        <f t="shared" si="72"/>
        <v>1986</v>
      </c>
      <c r="O486" s="4">
        <f t="shared" si="73"/>
        <v>4</v>
      </c>
      <c r="P486" s="64">
        <v>31503</v>
      </c>
      <c r="Q486" s="31">
        <f t="shared" si="74"/>
        <v>198604</v>
      </c>
      <c r="R486" s="64" t="str">
        <f t="shared" si="75"/>
        <v>Wet</v>
      </c>
      <c r="S486" s="65">
        <v>0</v>
      </c>
      <c r="T486" s="65">
        <f t="shared" si="76"/>
        <v>0</v>
      </c>
      <c r="U486" s="69">
        <f t="shared" si="81"/>
        <v>0</v>
      </c>
      <c r="V486" s="70">
        <f t="shared" si="77"/>
        <v>0</v>
      </c>
      <c r="W486" s="70">
        <f t="shared" si="78"/>
        <v>0</v>
      </c>
      <c r="X486" s="70">
        <f t="shared" si="79"/>
        <v>0</v>
      </c>
      <c r="Y486" s="71">
        <f t="shared" si="80"/>
        <v>0</v>
      </c>
    </row>
    <row r="487" spans="14:25" x14ac:dyDescent="0.25">
      <c r="N487" s="4">
        <f t="shared" si="72"/>
        <v>1986</v>
      </c>
      <c r="O487" s="4">
        <f t="shared" si="73"/>
        <v>5</v>
      </c>
      <c r="P487" s="64">
        <v>31533</v>
      </c>
      <c r="Q487" s="31">
        <f t="shared" si="74"/>
        <v>198605</v>
      </c>
      <c r="R487" s="64" t="str">
        <f t="shared" si="75"/>
        <v>Wet</v>
      </c>
      <c r="S487" s="65">
        <v>0</v>
      </c>
      <c r="T487" s="65">
        <f t="shared" si="76"/>
        <v>0</v>
      </c>
      <c r="U487" s="69">
        <f t="shared" si="81"/>
        <v>0</v>
      </c>
      <c r="V487" s="70">
        <f t="shared" si="77"/>
        <v>0</v>
      </c>
      <c r="W487" s="70">
        <f t="shared" si="78"/>
        <v>0</v>
      </c>
      <c r="X487" s="70">
        <f t="shared" si="79"/>
        <v>0</v>
      </c>
      <c r="Y487" s="71">
        <f t="shared" si="80"/>
        <v>0</v>
      </c>
    </row>
    <row r="488" spans="14:25" x14ac:dyDescent="0.25">
      <c r="N488" s="4">
        <f t="shared" si="72"/>
        <v>1986</v>
      </c>
      <c r="O488" s="4">
        <f t="shared" si="73"/>
        <v>6</v>
      </c>
      <c r="P488" s="64">
        <v>31564</v>
      </c>
      <c r="Q488" s="31">
        <f t="shared" si="74"/>
        <v>198606</v>
      </c>
      <c r="R488" s="64" t="str">
        <f t="shared" si="75"/>
        <v>Wet</v>
      </c>
      <c r="S488" s="65">
        <v>0</v>
      </c>
      <c r="T488" s="65">
        <f t="shared" si="76"/>
        <v>0</v>
      </c>
      <c r="U488" s="69">
        <f t="shared" si="81"/>
        <v>0</v>
      </c>
      <c r="V488" s="70">
        <f t="shared" si="77"/>
        <v>0</v>
      </c>
      <c r="W488" s="70">
        <f t="shared" si="78"/>
        <v>0</v>
      </c>
      <c r="X488" s="70">
        <f t="shared" si="79"/>
        <v>0</v>
      </c>
      <c r="Y488" s="71">
        <f t="shared" si="80"/>
        <v>0</v>
      </c>
    </row>
    <row r="489" spans="14:25" x14ac:dyDescent="0.25">
      <c r="N489" s="4">
        <f t="shared" si="72"/>
        <v>1986</v>
      </c>
      <c r="O489" s="4">
        <f t="shared" si="73"/>
        <v>7</v>
      </c>
      <c r="P489" s="64">
        <v>31594</v>
      </c>
      <c r="Q489" s="31">
        <f t="shared" si="74"/>
        <v>198607</v>
      </c>
      <c r="R489" s="64" t="str">
        <f t="shared" si="75"/>
        <v>Wet</v>
      </c>
      <c r="S489" s="65">
        <v>18699.999999999996</v>
      </c>
      <c r="T489" s="65">
        <f t="shared" si="76"/>
        <v>0</v>
      </c>
      <c r="U489" s="69">
        <f t="shared" si="81"/>
        <v>0</v>
      </c>
      <c r="V489" s="70">
        <f t="shared" si="77"/>
        <v>0</v>
      </c>
      <c r="W489" s="70">
        <f t="shared" si="78"/>
        <v>0</v>
      </c>
      <c r="X489" s="70">
        <f t="shared" si="79"/>
        <v>0</v>
      </c>
      <c r="Y489" s="71">
        <f t="shared" si="80"/>
        <v>0</v>
      </c>
    </row>
    <row r="490" spans="14:25" x14ac:dyDescent="0.25">
      <c r="N490" s="4">
        <f t="shared" si="72"/>
        <v>1986</v>
      </c>
      <c r="O490" s="4">
        <f t="shared" si="73"/>
        <v>8</v>
      </c>
      <c r="P490" s="64">
        <v>31625</v>
      </c>
      <c r="Q490" s="31">
        <f t="shared" si="74"/>
        <v>198608</v>
      </c>
      <c r="R490" s="64" t="str">
        <f t="shared" si="75"/>
        <v>Wet</v>
      </c>
      <c r="S490" s="65">
        <v>24599.999999999993</v>
      </c>
      <c r="T490" s="65">
        <f t="shared" si="76"/>
        <v>0</v>
      </c>
      <c r="U490" s="69">
        <f t="shared" si="81"/>
        <v>0</v>
      </c>
      <c r="V490" s="70">
        <f t="shared" si="77"/>
        <v>0</v>
      </c>
      <c r="W490" s="70">
        <f t="shared" si="78"/>
        <v>0</v>
      </c>
      <c r="X490" s="70">
        <f t="shared" si="79"/>
        <v>0</v>
      </c>
      <c r="Y490" s="71">
        <f t="shared" si="80"/>
        <v>0</v>
      </c>
    </row>
    <row r="491" spans="14:25" x14ac:dyDescent="0.25">
      <c r="N491" s="4">
        <f t="shared" si="72"/>
        <v>1986</v>
      </c>
      <c r="O491" s="4">
        <f t="shared" si="73"/>
        <v>9</v>
      </c>
      <c r="P491" s="64">
        <v>31656</v>
      </c>
      <c r="Q491" s="31">
        <f t="shared" si="74"/>
        <v>198609</v>
      </c>
      <c r="R491" s="64" t="str">
        <f t="shared" si="75"/>
        <v>Wet</v>
      </c>
      <c r="S491" s="65">
        <v>0</v>
      </c>
      <c r="T491" s="65">
        <f t="shared" si="76"/>
        <v>0</v>
      </c>
      <c r="U491" s="69">
        <f t="shared" si="81"/>
        <v>0</v>
      </c>
      <c r="V491" s="70">
        <f t="shared" si="77"/>
        <v>0</v>
      </c>
      <c r="W491" s="70">
        <f t="shared" si="78"/>
        <v>0</v>
      </c>
      <c r="X491" s="70">
        <f t="shared" si="79"/>
        <v>0</v>
      </c>
      <c r="Y491" s="71">
        <f t="shared" si="80"/>
        <v>0</v>
      </c>
    </row>
    <row r="492" spans="14:25" x14ac:dyDescent="0.25">
      <c r="N492" s="4">
        <f t="shared" si="72"/>
        <v>1986</v>
      </c>
      <c r="O492" s="4">
        <f t="shared" si="73"/>
        <v>10</v>
      </c>
      <c r="P492" s="64">
        <v>31686</v>
      </c>
      <c r="Q492" s="31">
        <f t="shared" si="74"/>
        <v>198610</v>
      </c>
      <c r="R492" s="64" t="str">
        <f t="shared" si="75"/>
        <v>Wet</v>
      </c>
      <c r="S492" s="65">
        <v>0</v>
      </c>
      <c r="T492" s="65">
        <f t="shared" si="76"/>
        <v>778</v>
      </c>
      <c r="U492" s="69">
        <f t="shared" si="81"/>
        <v>778</v>
      </c>
      <c r="V492" s="70">
        <f t="shared" si="77"/>
        <v>0</v>
      </c>
      <c r="W492" s="70">
        <f t="shared" si="78"/>
        <v>1.7481942671619473</v>
      </c>
      <c r="X492" s="70">
        <f t="shared" si="79"/>
        <v>0</v>
      </c>
      <c r="Y492" s="71">
        <f t="shared" si="80"/>
        <v>0</v>
      </c>
    </row>
    <row r="493" spans="14:25" x14ac:dyDescent="0.25">
      <c r="N493" s="4">
        <f t="shared" si="72"/>
        <v>1986</v>
      </c>
      <c r="O493" s="4">
        <f t="shared" si="73"/>
        <v>11</v>
      </c>
      <c r="P493" s="64">
        <v>31717</v>
      </c>
      <c r="Q493" s="31">
        <f t="shared" si="74"/>
        <v>198611</v>
      </c>
      <c r="R493" s="64" t="str">
        <f t="shared" si="75"/>
        <v>Wet</v>
      </c>
      <c r="S493" s="65">
        <v>0</v>
      </c>
      <c r="T493" s="65">
        <f t="shared" si="76"/>
        <v>0</v>
      </c>
      <c r="U493" s="69">
        <f t="shared" si="81"/>
        <v>776.25180573283808</v>
      </c>
      <c r="V493" s="70">
        <f t="shared" si="77"/>
        <v>0</v>
      </c>
      <c r="W493" s="70">
        <f t="shared" si="78"/>
        <v>0.7941179830537991</v>
      </c>
      <c r="X493" s="70">
        <f t="shared" si="79"/>
        <v>0</v>
      </c>
      <c r="Y493" s="71">
        <f t="shared" si="80"/>
        <v>0</v>
      </c>
    </row>
    <row r="494" spans="14:25" x14ac:dyDescent="0.25">
      <c r="N494" s="4">
        <f t="shared" si="72"/>
        <v>1986</v>
      </c>
      <c r="O494" s="4">
        <f t="shared" si="73"/>
        <v>12</v>
      </c>
      <c r="P494" s="64">
        <v>31747</v>
      </c>
      <c r="Q494" s="31">
        <f t="shared" si="74"/>
        <v>198612</v>
      </c>
      <c r="R494" s="64" t="str">
        <f t="shared" si="75"/>
        <v>Wet</v>
      </c>
      <c r="S494" s="65">
        <v>0</v>
      </c>
      <c r="T494" s="65">
        <f t="shared" si="76"/>
        <v>0</v>
      </c>
      <c r="U494" s="69">
        <f t="shared" si="81"/>
        <v>775.45768774978433</v>
      </c>
      <c r="V494" s="70">
        <f t="shared" si="77"/>
        <v>0</v>
      </c>
      <c r="W494" s="70">
        <f t="shared" si="78"/>
        <v>0.21714113345797278</v>
      </c>
      <c r="X494" s="70">
        <f t="shared" si="79"/>
        <v>0</v>
      </c>
      <c r="Y494" s="71">
        <f t="shared" si="80"/>
        <v>0</v>
      </c>
    </row>
    <row r="495" spans="14:25" x14ac:dyDescent="0.25">
      <c r="N495" s="4">
        <f t="shared" si="72"/>
        <v>1987</v>
      </c>
      <c r="O495" s="4">
        <f t="shared" si="73"/>
        <v>1</v>
      </c>
      <c r="P495" s="64">
        <v>31778</v>
      </c>
      <c r="Q495" s="31">
        <f t="shared" si="74"/>
        <v>198701</v>
      </c>
      <c r="R495" s="64" t="str">
        <f t="shared" si="75"/>
        <v>Wet</v>
      </c>
      <c r="S495" s="65">
        <v>0</v>
      </c>
      <c r="T495" s="65">
        <f t="shared" si="76"/>
        <v>0</v>
      </c>
      <c r="U495" s="69">
        <f t="shared" si="81"/>
        <v>775.24054661632636</v>
      </c>
      <c r="V495" s="70">
        <f t="shared" si="77"/>
        <v>0</v>
      </c>
      <c r="W495" s="70">
        <f t="shared" si="78"/>
        <v>0.49090298929130283</v>
      </c>
      <c r="X495" s="70">
        <f t="shared" si="79"/>
        <v>0</v>
      </c>
      <c r="Y495" s="71">
        <f t="shared" si="80"/>
        <v>0</v>
      </c>
    </row>
    <row r="496" spans="14:25" x14ac:dyDescent="0.25">
      <c r="N496" s="4">
        <f t="shared" si="72"/>
        <v>1987</v>
      </c>
      <c r="O496" s="4">
        <f t="shared" si="73"/>
        <v>2</v>
      </c>
      <c r="P496" s="64">
        <v>31809</v>
      </c>
      <c r="Q496" s="31">
        <f t="shared" si="74"/>
        <v>198702</v>
      </c>
      <c r="R496" s="64" t="str">
        <f t="shared" si="75"/>
        <v>Wet</v>
      </c>
      <c r="S496" s="65">
        <v>0</v>
      </c>
      <c r="T496" s="65">
        <f t="shared" si="76"/>
        <v>0</v>
      </c>
      <c r="U496" s="69">
        <f t="shared" si="81"/>
        <v>774.74964362703508</v>
      </c>
      <c r="V496" s="70">
        <f t="shared" si="77"/>
        <v>0</v>
      </c>
      <c r="W496" s="70">
        <f t="shared" si="78"/>
        <v>1.6419751662605278</v>
      </c>
      <c r="X496" s="70">
        <f t="shared" si="79"/>
        <v>0</v>
      </c>
      <c r="Y496" s="71">
        <f t="shared" si="80"/>
        <v>0</v>
      </c>
    </row>
    <row r="497" spans="14:25" x14ac:dyDescent="0.25">
      <c r="N497" s="4">
        <f t="shared" si="72"/>
        <v>1987</v>
      </c>
      <c r="O497" s="4">
        <f t="shared" si="73"/>
        <v>3</v>
      </c>
      <c r="P497" s="64">
        <v>31837</v>
      </c>
      <c r="Q497" s="31">
        <f t="shared" si="74"/>
        <v>198703</v>
      </c>
      <c r="R497" s="64" t="str">
        <f t="shared" si="75"/>
        <v>Wet</v>
      </c>
      <c r="S497" s="65">
        <v>0</v>
      </c>
      <c r="T497" s="65">
        <f t="shared" si="76"/>
        <v>0</v>
      </c>
      <c r="U497" s="69">
        <f t="shared" si="81"/>
        <v>773.10766846077456</v>
      </c>
      <c r="V497" s="70">
        <f t="shared" si="77"/>
        <v>0</v>
      </c>
      <c r="W497" s="70">
        <f t="shared" si="78"/>
        <v>1.7602666592138947</v>
      </c>
      <c r="X497" s="70">
        <f t="shared" si="79"/>
        <v>0</v>
      </c>
      <c r="Y497" s="71">
        <f t="shared" si="80"/>
        <v>0</v>
      </c>
    </row>
    <row r="498" spans="14:25" x14ac:dyDescent="0.25">
      <c r="N498" s="4">
        <f t="shared" si="72"/>
        <v>1987</v>
      </c>
      <c r="O498" s="4">
        <f t="shared" si="73"/>
        <v>4</v>
      </c>
      <c r="P498" s="64">
        <v>31868</v>
      </c>
      <c r="Q498" s="31">
        <f t="shared" si="74"/>
        <v>198704</v>
      </c>
      <c r="R498" s="64" t="str">
        <f t="shared" si="75"/>
        <v>Wet</v>
      </c>
      <c r="S498" s="65">
        <v>0</v>
      </c>
      <c r="T498" s="65">
        <f t="shared" si="76"/>
        <v>0</v>
      </c>
      <c r="U498" s="69">
        <f t="shared" si="81"/>
        <v>771.34740180156064</v>
      </c>
      <c r="V498" s="70">
        <f t="shared" si="77"/>
        <v>0</v>
      </c>
      <c r="W498" s="70">
        <f t="shared" si="78"/>
        <v>2.7589391633372844</v>
      </c>
      <c r="X498" s="70">
        <f t="shared" si="79"/>
        <v>0</v>
      </c>
      <c r="Y498" s="71">
        <f t="shared" si="80"/>
        <v>0</v>
      </c>
    </row>
    <row r="499" spans="14:25" x14ac:dyDescent="0.25">
      <c r="N499" s="4">
        <f t="shared" si="72"/>
        <v>1987</v>
      </c>
      <c r="O499" s="4">
        <f t="shared" si="73"/>
        <v>5</v>
      </c>
      <c r="P499" s="64">
        <v>31898</v>
      </c>
      <c r="Q499" s="31">
        <f t="shared" si="74"/>
        <v>198705</v>
      </c>
      <c r="R499" s="64" t="str">
        <f t="shared" si="75"/>
        <v>Wet</v>
      </c>
      <c r="S499" s="65">
        <v>0</v>
      </c>
      <c r="T499" s="65">
        <f t="shared" si="76"/>
        <v>0</v>
      </c>
      <c r="U499" s="69">
        <f t="shared" si="81"/>
        <v>768.5884626382234</v>
      </c>
      <c r="V499" s="70">
        <f t="shared" si="77"/>
        <v>0</v>
      </c>
      <c r="W499" s="70">
        <f t="shared" si="78"/>
        <v>3.0800582125190923</v>
      </c>
      <c r="X499" s="70">
        <f t="shared" si="79"/>
        <v>0</v>
      </c>
      <c r="Y499" s="71">
        <f t="shared" si="80"/>
        <v>0</v>
      </c>
    </row>
    <row r="500" spans="14:25" x14ac:dyDescent="0.25">
      <c r="N500" s="4">
        <f t="shared" si="72"/>
        <v>1987</v>
      </c>
      <c r="O500" s="4">
        <f t="shared" si="73"/>
        <v>6</v>
      </c>
      <c r="P500" s="64">
        <v>31929</v>
      </c>
      <c r="Q500" s="31">
        <f t="shared" si="74"/>
        <v>198706</v>
      </c>
      <c r="R500" s="64" t="str">
        <f t="shared" si="75"/>
        <v>Wet</v>
      </c>
      <c r="S500" s="65">
        <v>0</v>
      </c>
      <c r="T500" s="65">
        <f t="shared" si="76"/>
        <v>0</v>
      </c>
      <c r="U500" s="69">
        <f t="shared" si="81"/>
        <v>765.50840442570427</v>
      </c>
      <c r="V500" s="70">
        <f t="shared" si="77"/>
        <v>0</v>
      </c>
      <c r="W500" s="70">
        <f t="shared" si="78"/>
        <v>3.359769170529896</v>
      </c>
      <c r="X500" s="70">
        <f t="shared" si="79"/>
        <v>0</v>
      </c>
      <c r="Y500" s="71">
        <f t="shared" si="80"/>
        <v>0</v>
      </c>
    </row>
    <row r="501" spans="14:25" x14ac:dyDescent="0.25">
      <c r="N501" s="4">
        <f t="shared" si="72"/>
        <v>1987</v>
      </c>
      <c r="O501" s="4">
        <f t="shared" si="73"/>
        <v>7</v>
      </c>
      <c r="P501" s="64">
        <v>31959</v>
      </c>
      <c r="Q501" s="31">
        <f t="shared" si="74"/>
        <v>198707</v>
      </c>
      <c r="R501" s="64" t="str">
        <f t="shared" si="75"/>
        <v>Wet</v>
      </c>
      <c r="S501" s="65">
        <v>0</v>
      </c>
      <c r="T501" s="65">
        <f t="shared" si="76"/>
        <v>0</v>
      </c>
      <c r="U501" s="69">
        <f t="shared" si="81"/>
        <v>762.14863525517433</v>
      </c>
      <c r="V501" s="70">
        <f t="shared" si="77"/>
        <v>0</v>
      </c>
      <c r="W501" s="70">
        <f t="shared" si="78"/>
        <v>5.9789038296730581</v>
      </c>
      <c r="X501" s="70">
        <f t="shared" si="79"/>
        <v>0</v>
      </c>
      <c r="Y501" s="71">
        <f t="shared" si="80"/>
        <v>0</v>
      </c>
    </row>
    <row r="502" spans="14:25" x14ac:dyDescent="0.25">
      <c r="N502" s="4">
        <f t="shared" si="72"/>
        <v>1987</v>
      </c>
      <c r="O502" s="4">
        <f t="shared" si="73"/>
        <v>8</v>
      </c>
      <c r="P502" s="64">
        <v>31990</v>
      </c>
      <c r="Q502" s="31">
        <f t="shared" si="74"/>
        <v>198708</v>
      </c>
      <c r="R502" s="64" t="str">
        <f t="shared" si="75"/>
        <v>Wet</v>
      </c>
      <c r="S502" s="65">
        <v>24400</v>
      </c>
      <c r="T502" s="65">
        <f t="shared" si="76"/>
        <v>0</v>
      </c>
      <c r="U502" s="69">
        <f t="shared" si="81"/>
        <v>756.16973142550125</v>
      </c>
      <c r="V502" s="70">
        <f t="shared" si="77"/>
        <v>756.16973142550125</v>
      </c>
      <c r="W502" s="70">
        <f t="shared" si="78"/>
        <v>0</v>
      </c>
      <c r="X502" s="70">
        <f t="shared" si="79"/>
        <v>119.47861470970315</v>
      </c>
      <c r="Y502" s="71">
        <f t="shared" si="80"/>
        <v>636.6911167157981</v>
      </c>
    </row>
    <row r="503" spans="14:25" x14ac:dyDescent="0.25">
      <c r="N503" s="4">
        <f t="shared" si="72"/>
        <v>1987</v>
      </c>
      <c r="O503" s="4">
        <f t="shared" si="73"/>
        <v>9</v>
      </c>
      <c r="P503" s="64">
        <v>32021</v>
      </c>
      <c r="Q503" s="31">
        <f t="shared" si="74"/>
        <v>198709</v>
      </c>
      <c r="R503" s="64" t="str">
        <f t="shared" si="75"/>
        <v>Wet</v>
      </c>
      <c r="S503" s="65">
        <v>0</v>
      </c>
      <c r="T503" s="65">
        <f t="shared" si="76"/>
        <v>0</v>
      </c>
      <c r="U503" s="69">
        <f t="shared" si="81"/>
        <v>0</v>
      </c>
      <c r="V503" s="70">
        <f t="shared" si="77"/>
        <v>0</v>
      </c>
      <c r="W503" s="70">
        <f t="shared" si="78"/>
        <v>0</v>
      </c>
      <c r="X503" s="70">
        <f t="shared" si="79"/>
        <v>0</v>
      </c>
      <c r="Y503" s="71">
        <f t="shared" si="80"/>
        <v>0</v>
      </c>
    </row>
    <row r="504" spans="14:25" x14ac:dyDescent="0.25">
      <c r="N504" s="4">
        <f t="shared" si="72"/>
        <v>1987</v>
      </c>
      <c r="O504" s="4">
        <f t="shared" si="73"/>
        <v>10</v>
      </c>
      <c r="P504" s="64">
        <v>32051</v>
      </c>
      <c r="Q504" s="31">
        <f t="shared" si="74"/>
        <v>198710</v>
      </c>
      <c r="R504" s="64" t="str">
        <f t="shared" si="75"/>
        <v>Wet</v>
      </c>
      <c r="S504" s="65">
        <v>0</v>
      </c>
      <c r="T504" s="65">
        <f t="shared" si="76"/>
        <v>778</v>
      </c>
      <c r="U504" s="69">
        <f t="shared" si="81"/>
        <v>778</v>
      </c>
      <c r="V504" s="70">
        <f t="shared" si="77"/>
        <v>0</v>
      </c>
      <c r="W504" s="70">
        <f t="shared" si="78"/>
        <v>1.7481942671619473</v>
      </c>
      <c r="X504" s="70">
        <f t="shared" si="79"/>
        <v>0</v>
      </c>
      <c r="Y504" s="71">
        <f t="shared" si="80"/>
        <v>0</v>
      </c>
    </row>
    <row r="505" spans="14:25" x14ac:dyDescent="0.25">
      <c r="N505" s="4">
        <f t="shared" si="72"/>
        <v>1987</v>
      </c>
      <c r="O505" s="4">
        <f t="shared" si="73"/>
        <v>11</v>
      </c>
      <c r="P505" s="64">
        <v>32082</v>
      </c>
      <c r="Q505" s="31">
        <f t="shared" si="74"/>
        <v>198711</v>
      </c>
      <c r="R505" s="64" t="str">
        <f t="shared" si="75"/>
        <v>Wet</v>
      </c>
      <c r="S505" s="65">
        <v>0</v>
      </c>
      <c r="T505" s="65">
        <f t="shared" si="76"/>
        <v>0</v>
      </c>
      <c r="U505" s="69">
        <f t="shared" si="81"/>
        <v>776.25180573283808</v>
      </c>
      <c r="V505" s="70">
        <f t="shared" si="77"/>
        <v>0</v>
      </c>
      <c r="W505" s="70">
        <f t="shared" si="78"/>
        <v>0.7941179830537991</v>
      </c>
      <c r="X505" s="70">
        <f t="shared" si="79"/>
        <v>0</v>
      </c>
      <c r="Y505" s="71">
        <f t="shared" si="80"/>
        <v>0</v>
      </c>
    </row>
    <row r="506" spans="14:25" x14ac:dyDescent="0.25">
      <c r="N506" s="4">
        <f t="shared" si="72"/>
        <v>1987</v>
      </c>
      <c r="O506" s="4">
        <f t="shared" si="73"/>
        <v>12</v>
      </c>
      <c r="P506" s="64">
        <v>32112</v>
      </c>
      <c r="Q506" s="31">
        <f t="shared" si="74"/>
        <v>198712</v>
      </c>
      <c r="R506" s="64" t="str">
        <f t="shared" si="75"/>
        <v>Wet</v>
      </c>
      <c r="S506" s="65">
        <v>0</v>
      </c>
      <c r="T506" s="65">
        <f t="shared" si="76"/>
        <v>0</v>
      </c>
      <c r="U506" s="69">
        <f t="shared" si="81"/>
        <v>775.45768774978433</v>
      </c>
      <c r="V506" s="70">
        <f t="shared" si="77"/>
        <v>0</v>
      </c>
      <c r="W506" s="70">
        <f t="shared" si="78"/>
        <v>0.21714113345797278</v>
      </c>
      <c r="X506" s="70">
        <f t="shared" si="79"/>
        <v>0</v>
      </c>
      <c r="Y506" s="71">
        <f t="shared" si="80"/>
        <v>0</v>
      </c>
    </row>
    <row r="507" spans="14:25" x14ac:dyDescent="0.25">
      <c r="N507" s="4">
        <f t="shared" si="72"/>
        <v>1988</v>
      </c>
      <c r="O507" s="4">
        <f t="shared" si="73"/>
        <v>1</v>
      </c>
      <c r="P507" s="64">
        <v>32143</v>
      </c>
      <c r="Q507" s="31">
        <f t="shared" si="74"/>
        <v>198801</v>
      </c>
      <c r="R507" s="64" t="str">
        <f t="shared" si="75"/>
        <v>Normal</v>
      </c>
      <c r="S507" s="65">
        <v>0</v>
      </c>
      <c r="T507" s="65">
        <f t="shared" si="76"/>
        <v>0</v>
      </c>
      <c r="U507" s="69">
        <f t="shared" si="81"/>
        <v>775.24054661632636</v>
      </c>
      <c r="V507" s="70">
        <f t="shared" si="77"/>
        <v>0</v>
      </c>
      <c r="W507" s="70">
        <f t="shared" si="78"/>
        <v>0.49090298929130283</v>
      </c>
      <c r="X507" s="70">
        <f t="shared" si="79"/>
        <v>0</v>
      </c>
      <c r="Y507" s="71">
        <f t="shared" si="80"/>
        <v>0</v>
      </c>
    </row>
    <row r="508" spans="14:25" x14ac:dyDescent="0.25">
      <c r="N508" s="4">
        <f t="shared" si="72"/>
        <v>1988</v>
      </c>
      <c r="O508" s="4">
        <f t="shared" si="73"/>
        <v>2</v>
      </c>
      <c r="P508" s="64">
        <v>32174</v>
      </c>
      <c r="Q508" s="31">
        <f t="shared" si="74"/>
        <v>198802</v>
      </c>
      <c r="R508" s="64" t="str">
        <f t="shared" si="75"/>
        <v>Normal</v>
      </c>
      <c r="S508" s="65">
        <v>0</v>
      </c>
      <c r="T508" s="65">
        <f t="shared" si="76"/>
        <v>0</v>
      </c>
      <c r="U508" s="69">
        <f t="shared" si="81"/>
        <v>774.74964362703508</v>
      </c>
      <c r="V508" s="70">
        <f t="shared" si="77"/>
        <v>0</v>
      </c>
      <c r="W508" s="70">
        <f t="shared" si="78"/>
        <v>1.6419751662605278</v>
      </c>
      <c r="X508" s="70">
        <f t="shared" si="79"/>
        <v>0</v>
      </c>
      <c r="Y508" s="71">
        <f t="shared" si="80"/>
        <v>0</v>
      </c>
    </row>
    <row r="509" spans="14:25" x14ac:dyDescent="0.25">
      <c r="N509" s="4">
        <f t="shared" si="72"/>
        <v>1988</v>
      </c>
      <c r="O509" s="4">
        <f t="shared" si="73"/>
        <v>3</v>
      </c>
      <c r="P509" s="64">
        <v>32203</v>
      </c>
      <c r="Q509" s="31">
        <f t="shared" si="74"/>
        <v>198803</v>
      </c>
      <c r="R509" s="64" t="str">
        <f t="shared" si="75"/>
        <v>Normal</v>
      </c>
      <c r="S509" s="65">
        <v>10199.999999999989</v>
      </c>
      <c r="T509" s="65">
        <f t="shared" si="76"/>
        <v>0</v>
      </c>
      <c r="U509" s="69">
        <f t="shared" si="81"/>
        <v>773.10766846077456</v>
      </c>
      <c r="V509" s="70">
        <f t="shared" si="77"/>
        <v>773.10766846077456</v>
      </c>
      <c r="W509" s="70">
        <f t="shared" si="78"/>
        <v>0</v>
      </c>
      <c r="X509" s="70">
        <f t="shared" si="79"/>
        <v>34.906101433243336</v>
      </c>
      <c r="Y509" s="71">
        <f t="shared" si="80"/>
        <v>738.20156702753127</v>
      </c>
    </row>
    <row r="510" spans="14:25" x14ac:dyDescent="0.25">
      <c r="N510" s="4">
        <f t="shared" si="72"/>
        <v>1988</v>
      </c>
      <c r="O510" s="4">
        <f t="shared" si="73"/>
        <v>4</v>
      </c>
      <c r="P510" s="64">
        <v>32234</v>
      </c>
      <c r="Q510" s="31">
        <f t="shared" si="74"/>
        <v>198804</v>
      </c>
      <c r="R510" s="64" t="str">
        <f t="shared" si="75"/>
        <v>Normal</v>
      </c>
      <c r="S510" s="65">
        <v>18200.000000000018</v>
      </c>
      <c r="T510" s="65">
        <f t="shared" si="76"/>
        <v>0</v>
      </c>
      <c r="U510" s="69">
        <f t="shared" si="81"/>
        <v>0</v>
      </c>
      <c r="V510" s="70">
        <f t="shared" si="77"/>
        <v>0</v>
      </c>
      <c r="W510" s="70">
        <f t="shared" si="78"/>
        <v>0</v>
      </c>
      <c r="X510" s="70">
        <f t="shared" si="79"/>
        <v>0</v>
      </c>
      <c r="Y510" s="71">
        <f t="shared" si="80"/>
        <v>0</v>
      </c>
    </row>
    <row r="511" spans="14:25" x14ac:dyDescent="0.25">
      <c r="N511" s="4">
        <f t="shared" si="72"/>
        <v>1988</v>
      </c>
      <c r="O511" s="4">
        <f t="shared" si="73"/>
        <v>5</v>
      </c>
      <c r="P511" s="64">
        <v>32264</v>
      </c>
      <c r="Q511" s="31">
        <f t="shared" si="74"/>
        <v>198805</v>
      </c>
      <c r="R511" s="64" t="str">
        <f t="shared" si="75"/>
        <v>Normal</v>
      </c>
      <c r="S511" s="65">
        <v>1400.0000000000057</v>
      </c>
      <c r="T511" s="65">
        <f t="shared" si="76"/>
        <v>0</v>
      </c>
      <c r="U511" s="69">
        <f t="shared" si="81"/>
        <v>0</v>
      </c>
      <c r="V511" s="70">
        <f t="shared" si="77"/>
        <v>0</v>
      </c>
      <c r="W511" s="70">
        <f t="shared" si="78"/>
        <v>0</v>
      </c>
      <c r="X511" s="70">
        <f t="shared" si="79"/>
        <v>0</v>
      </c>
      <c r="Y511" s="71">
        <f t="shared" si="80"/>
        <v>0</v>
      </c>
    </row>
    <row r="512" spans="14:25" x14ac:dyDescent="0.25">
      <c r="N512" s="4">
        <f t="shared" si="72"/>
        <v>1988</v>
      </c>
      <c r="O512" s="4">
        <f t="shared" si="73"/>
        <v>6</v>
      </c>
      <c r="P512" s="64">
        <v>32295</v>
      </c>
      <c r="Q512" s="31">
        <f t="shared" si="74"/>
        <v>198806</v>
      </c>
      <c r="R512" s="64" t="str">
        <f t="shared" si="75"/>
        <v>Normal</v>
      </c>
      <c r="S512" s="65">
        <v>99100</v>
      </c>
      <c r="T512" s="65">
        <f t="shared" si="76"/>
        <v>0</v>
      </c>
      <c r="U512" s="69">
        <f t="shared" si="81"/>
        <v>0</v>
      </c>
      <c r="V512" s="70">
        <f t="shared" si="77"/>
        <v>0</v>
      </c>
      <c r="W512" s="70">
        <f t="shared" si="78"/>
        <v>0</v>
      </c>
      <c r="X512" s="70">
        <f t="shared" si="79"/>
        <v>0</v>
      </c>
      <c r="Y512" s="71">
        <f t="shared" si="80"/>
        <v>0</v>
      </c>
    </row>
    <row r="513" spans="14:25" x14ac:dyDescent="0.25">
      <c r="N513" s="4">
        <f t="shared" si="72"/>
        <v>1988</v>
      </c>
      <c r="O513" s="4">
        <f t="shared" si="73"/>
        <v>7</v>
      </c>
      <c r="P513" s="64">
        <v>32325</v>
      </c>
      <c r="Q513" s="31">
        <f t="shared" si="74"/>
        <v>198807</v>
      </c>
      <c r="R513" s="64" t="str">
        <f t="shared" si="75"/>
        <v>Normal</v>
      </c>
      <c r="S513" s="65">
        <v>0</v>
      </c>
      <c r="T513" s="65">
        <f t="shared" si="76"/>
        <v>0</v>
      </c>
      <c r="U513" s="69">
        <f t="shared" si="81"/>
        <v>0</v>
      </c>
      <c r="V513" s="70">
        <f t="shared" si="77"/>
        <v>0</v>
      </c>
      <c r="W513" s="70">
        <f t="shared" si="78"/>
        <v>0</v>
      </c>
      <c r="X513" s="70">
        <f t="shared" si="79"/>
        <v>0</v>
      </c>
      <c r="Y513" s="71">
        <f t="shared" si="80"/>
        <v>0</v>
      </c>
    </row>
    <row r="514" spans="14:25" x14ac:dyDescent="0.25">
      <c r="N514" s="4">
        <f t="shared" si="72"/>
        <v>1988</v>
      </c>
      <c r="O514" s="4">
        <f t="shared" si="73"/>
        <v>8</v>
      </c>
      <c r="P514" s="64">
        <v>32356</v>
      </c>
      <c r="Q514" s="31">
        <f t="shared" si="74"/>
        <v>198808</v>
      </c>
      <c r="R514" s="64" t="str">
        <f t="shared" si="75"/>
        <v>Normal</v>
      </c>
      <c r="S514" s="65">
        <v>30400</v>
      </c>
      <c r="T514" s="65">
        <f t="shared" si="76"/>
        <v>0</v>
      </c>
      <c r="U514" s="69">
        <f t="shared" si="81"/>
        <v>0</v>
      </c>
      <c r="V514" s="70">
        <f t="shared" si="77"/>
        <v>0</v>
      </c>
      <c r="W514" s="70">
        <f t="shared" si="78"/>
        <v>0</v>
      </c>
      <c r="X514" s="70">
        <f t="shared" si="79"/>
        <v>0</v>
      </c>
      <c r="Y514" s="71">
        <f t="shared" si="80"/>
        <v>0</v>
      </c>
    </row>
    <row r="515" spans="14:25" x14ac:dyDescent="0.25">
      <c r="N515" s="4">
        <f t="shared" si="72"/>
        <v>1988</v>
      </c>
      <c r="O515" s="4">
        <f t="shared" si="73"/>
        <v>9</v>
      </c>
      <c r="P515" s="64">
        <v>32387</v>
      </c>
      <c r="Q515" s="31">
        <f t="shared" si="74"/>
        <v>198809</v>
      </c>
      <c r="R515" s="64" t="str">
        <f t="shared" si="75"/>
        <v>Normal</v>
      </c>
      <c r="S515" s="65">
        <v>17700.000000000004</v>
      </c>
      <c r="T515" s="65">
        <f t="shared" si="76"/>
        <v>0</v>
      </c>
      <c r="U515" s="69">
        <f t="shared" si="81"/>
        <v>0</v>
      </c>
      <c r="V515" s="70">
        <f t="shared" si="77"/>
        <v>0</v>
      </c>
      <c r="W515" s="70">
        <f t="shared" si="78"/>
        <v>0</v>
      </c>
      <c r="X515" s="70">
        <f t="shared" si="79"/>
        <v>0</v>
      </c>
      <c r="Y515" s="71">
        <f t="shared" si="80"/>
        <v>0</v>
      </c>
    </row>
    <row r="516" spans="14:25" x14ac:dyDescent="0.25">
      <c r="N516" s="4">
        <f t="shared" si="72"/>
        <v>1988</v>
      </c>
      <c r="O516" s="4">
        <f t="shared" si="73"/>
        <v>10</v>
      </c>
      <c r="P516" s="64">
        <v>32417</v>
      </c>
      <c r="Q516" s="31">
        <f t="shared" si="74"/>
        <v>198810</v>
      </c>
      <c r="R516" s="64" t="str">
        <f t="shared" si="75"/>
        <v>Normal</v>
      </c>
      <c r="S516" s="65">
        <v>26200.000000000004</v>
      </c>
      <c r="T516" s="65">
        <f t="shared" si="76"/>
        <v>778</v>
      </c>
      <c r="U516" s="69">
        <f t="shared" si="81"/>
        <v>778</v>
      </c>
      <c r="V516" s="70">
        <f t="shared" si="77"/>
        <v>0</v>
      </c>
      <c r="W516" s="70">
        <f t="shared" si="78"/>
        <v>1.7481942671619473</v>
      </c>
      <c r="X516" s="70">
        <f t="shared" si="79"/>
        <v>0</v>
      </c>
      <c r="Y516" s="71">
        <f t="shared" si="80"/>
        <v>0</v>
      </c>
    </row>
    <row r="517" spans="14:25" x14ac:dyDescent="0.25">
      <c r="N517" s="4">
        <f t="shared" si="72"/>
        <v>1988</v>
      </c>
      <c r="O517" s="4">
        <f t="shared" si="73"/>
        <v>11</v>
      </c>
      <c r="P517" s="64">
        <v>32448</v>
      </c>
      <c r="Q517" s="31">
        <f t="shared" si="74"/>
        <v>198811</v>
      </c>
      <c r="R517" s="64" t="str">
        <f t="shared" si="75"/>
        <v>Normal</v>
      </c>
      <c r="S517" s="65">
        <v>0</v>
      </c>
      <c r="T517" s="65">
        <f t="shared" si="76"/>
        <v>0</v>
      </c>
      <c r="U517" s="69">
        <f t="shared" si="81"/>
        <v>776.25180573283808</v>
      </c>
      <c r="V517" s="70">
        <f t="shared" si="77"/>
        <v>0</v>
      </c>
      <c r="W517" s="70">
        <f t="shared" si="78"/>
        <v>0.7941179830537991</v>
      </c>
      <c r="X517" s="70">
        <f t="shared" si="79"/>
        <v>0</v>
      </c>
      <c r="Y517" s="71">
        <f t="shared" si="80"/>
        <v>0</v>
      </c>
    </row>
    <row r="518" spans="14:25" x14ac:dyDescent="0.25">
      <c r="N518" s="4">
        <f t="shared" si="72"/>
        <v>1988</v>
      </c>
      <c r="O518" s="4">
        <f t="shared" si="73"/>
        <v>12</v>
      </c>
      <c r="P518" s="64">
        <v>32478</v>
      </c>
      <c r="Q518" s="31">
        <f t="shared" si="74"/>
        <v>198812</v>
      </c>
      <c r="R518" s="64" t="str">
        <f t="shared" si="75"/>
        <v>Normal</v>
      </c>
      <c r="S518" s="65">
        <v>0</v>
      </c>
      <c r="T518" s="65">
        <f t="shared" si="76"/>
        <v>0</v>
      </c>
      <c r="U518" s="69">
        <f t="shared" si="81"/>
        <v>775.45768774978433</v>
      </c>
      <c r="V518" s="70">
        <f t="shared" si="77"/>
        <v>0</v>
      </c>
      <c r="W518" s="70">
        <f t="shared" si="78"/>
        <v>0.21714113345797278</v>
      </c>
      <c r="X518" s="70">
        <f t="shared" si="79"/>
        <v>0</v>
      </c>
      <c r="Y518" s="71">
        <f t="shared" si="80"/>
        <v>0</v>
      </c>
    </row>
    <row r="519" spans="14:25" x14ac:dyDescent="0.25">
      <c r="N519" s="4">
        <f t="shared" si="72"/>
        <v>1989</v>
      </c>
      <c r="O519" s="4">
        <f t="shared" si="73"/>
        <v>1</v>
      </c>
      <c r="P519" s="64">
        <v>32509</v>
      </c>
      <c r="Q519" s="31">
        <f t="shared" si="74"/>
        <v>198901</v>
      </c>
      <c r="R519" s="64" t="str">
        <f t="shared" si="75"/>
        <v>Normal</v>
      </c>
      <c r="S519" s="65">
        <v>0</v>
      </c>
      <c r="T519" s="65">
        <f t="shared" si="76"/>
        <v>0</v>
      </c>
      <c r="U519" s="69">
        <f t="shared" si="81"/>
        <v>775.24054661632636</v>
      </c>
      <c r="V519" s="70">
        <f t="shared" si="77"/>
        <v>0</v>
      </c>
      <c r="W519" s="70">
        <f t="shared" si="78"/>
        <v>0.49090298929130283</v>
      </c>
      <c r="X519" s="70">
        <f t="shared" si="79"/>
        <v>0</v>
      </c>
      <c r="Y519" s="71">
        <f t="shared" si="80"/>
        <v>0</v>
      </c>
    </row>
    <row r="520" spans="14:25" x14ac:dyDescent="0.25">
      <c r="N520" s="4">
        <f t="shared" si="72"/>
        <v>1989</v>
      </c>
      <c r="O520" s="4">
        <f t="shared" si="73"/>
        <v>2</v>
      </c>
      <c r="P520" s="64">
        <v>32540</v>
      </c>
      <c r="Q520" s="31">
        <f t="shared" si="74"/>
        <v>198902</v>
      </c>
      <c r="R520" s="64" t="str">
        <f t="shared" si="75"/>
        <v>Normal</v>
      </c>
      <c r="S520" s="65">
        <v>60200</v>
      </c>
      <c r="T520" s="65">
        <f t="shared" si="76"/>
        <v>0</v>
      </c>
      <c r="U520" s="69">
        <f t="shared" si="81"/>
        <v>774.74964362703508</v>
      </c>
      <c r="V520" s="70">
        <f t="shared" si="77"/>
        <v>0</v>
      </c>
      <c r="W520" s="70">
        <f t="shared" si="78"/>
        <v>1.6419751662605278</v>
      </c>
      <c r="X520" s="70">
        <f t="shared" si="79"/>
        <v>0</v>
      </c>
      <c r="Y520" s="71">
        <f t="shared" si="80"/>
        <v>0</v>
      </c>
    </row>
    <row r="521" spans="14:25" x14ac:dyDescent="0.25">
      <c r="N521" s="4">
        <f t="shared" si="72"/>
        <v>1989</v>
      </c>
      <c r="O521" s="4">
        <f t="shared" si="73"/>
        <v>3</v>
      </c>
      <c r="P521" s="64">
        <v>32568</v>
      </c>
      <c r="Q521" s="31">
        <f t="shared" si="74"/>
        <v>198903</v>
      </c>
      <c r="R521" s="64" t="str">
        <f t="shared" si="75"/>
        <v>Normal</v>
      </c>
      <c r="S521" s="65">
        <v>60400.000000000007</v>
      </c>
      <c r="T521" s="65">
        <f t="shared" si="76"/>
        <v>0</v>
      </c>
      <c r="U521" s="69">
        <f t="shared" si="81"/>
        <v>773.10766846077456</v>
      </c>
      <c r="V521" s="70">
        <f t="shared" si="77"/>
        <v>773.10766846077456</v>
      </c>
      <c r="W521" s="70">
        <f t="shared" si="78"/>
        <v>0</v>
      </c>
      <c r="X521" s="70">
        <f t="shared" si="79"/>
        <v>34.906101433243336</v>
      </c>
      <c r="Y521" s="71">
        <f t="shared" si="80"/>
        <v>738.20156702753127</v>
      </c>
    </row>
    <row r="522" spans="14:25" x14ac:dyDescent="0.25">
      <c r="N522" s="4">
        <f t="shared" si="72"/>
        <v>1989</v>
      </c>
      <c r="O522" s="4">
        <f t="shared" si="73"/>
        <v>4</v>
      </c>
      <c r="P522" s="64">
        <v>32599</v>
      </c>
      <c r="Q522" s="31">
        <f t="shared" si="74"/>
        <v>198904</v>
      </c>
      <c r="R522" s="64" t="str">
        <f t="shared" si="75"/>
        <v>Normal</v>
      </c>
      <c r="S522" s="65">
        <v>68200.000000000015</v>
      </c>
      <c r="T522" s="65">
        <f t="shared" si="76"/>
        <v>0</v>
      </c>
      <c r="U522" s="69">
        <f t="shared" si="81"/>
        <v>0</v>
      </c>
      <c r="V522" s="70">
        <f t="shared" si="77"/>
        <v>0</v>
      </c>
      <c r="W522" s="70">
        <f t="shared" si="78"/>
        <v>0</v>
      </c>
      <c r="X522" s="70">
        <f t="shared" si="79"/>
        <v>0</v>
      </c>
      <c r="Y522" s="71">
        <f t="shared" si="80"/>
        <v>0</v>
      </c>
    </row>
    <row r="523" spans="14:25" x14ac:dyDescent="0.25">
      <c r="N523" s="4">
        <f t="shared" si="72"/>
        <v>1989</v>
      </c>
      <c r="O523" s="4">
        <f t="shared" si="73"/>
        <v>5</v>
      </c>
      <c r="P523" s="64">
        <v>32629</v>
      </c>
      <c r="Q523" s="31">
        <f t="shared" si="74"/>
        <v>198905</v>
      </c>
      <c r="R523" s="64" t="str">
        <f t="shared" si="75"/>
        <v>Normal</v>
      </c>
      <c r="S523" s="65">
        <v>45500</v>
      </c>
      <c r="T523" s="65">
        <f t="shared" si="76"/>
        <v>0</v>
      </c>
      <c r="U523" s="69">
        <f t="shared" si="81"/>
        <v>0</v>
      </c>
      <c r="V523" s="70">
        <f t="shared" si="77"/>
        <v>0</v>
      </c>
      <c r="W523" s="70">
        <f t="shared" si="78"/>
        <v>0</v>
      </c>
      <c r="X523" s="70">
        <f t="shared" si="79"/>
        <v>0</v>
      </c>
      <c r="Y523" s="71">
        <f t="shared" si="80"/>
        <v>0</v>
      </c>
    </row>
    <row r="524" spans="14:25" x14ac:dyDescent="0.25">
      <c r="N524" s="4">
        <f t="shared" si="72"/>
        <v>1989</v>
      </c>
      <c r="O524" s="4">
        <f t="shared" si="73"/>
        <v>6</v>
      </c>
      <c r="P524" s="64">
        <v>32660</v>
      </c>
      <c r="Q524" s="31">
        <f t="shared" si="74"/>
        <v>198906</v>
      </c>
      <c r="R524" s="64" t="str">
        <f t="shared" si="75"/>
        <v>Normal</v>
      </c>
      <c r="S524" s="65">
        <v>96199.999999999985</v>
      </c>
      <c r="T524" s="65">
        <f t="shared" si="76"/>
        <v>0</v>
      </c>
      <c r="U524" s="69">
        <f t="shared" si="81"/>
        <v>0</v>
      </c>
      <c r="V524" s="70">
        <f t="shared" si="77"/>
        <v>0</v>
      </c>
      <c r="W524" s="70">
        <f t="shared" si="78"/>
        <v>0</v>
      </c>
      <c r="X524" s="70">
        <f t="shared" si="79"/>
        <v>0</v>
      </c>
      <c r="Y524" s="71">
        <f t="shared" si="80"/>
        <v>0</v>
      </c>
    </row>
    <row r="525" spans="14:25" x14ac:dyDescent="0.25">
      <c r="N525" s="4">
        <f t="shared" si="72"/>
        <v>1989</v>
      </c>
      <c r="O525" s="4">
        <f t="shared" si="73"/>
        <v>7</v>
      </c>
      <c r="P525" s="64">
        <v>32690</v>
      </c>
      <c r="Q525" s="31">
        <f t="shared" si="74"/>
        <v>198907</v>
      </c>
      <c r="R525" s="64" t="str">
        <f t="shared" si="75"/>
        <v>Normal</v>
      </c>
      <c r="S525" s="65">
        <v>0</v>
      </c>
      <c r="T525" s="65">
        <f t="shared" si="76"/>
        <v>0</v>
      </c>
      <c r="U525" s="69">
        <f t="shared" si="81"/>
        <v>0</v>
      </c>
      <c r="V525" s="70">
        <f t="shared" si="77"/>
        <v>0</v>
      </c>
      <c r="W525" s="70">
        <f t="shared" si="78"/>
        <v>0</v>
      </c>
      <c r="X525" s="70">
        <f t="shared" si="79"/>
        <v>0</v>
      </c>
      <c r="Y525" s="71">
        <f t="shared" si="80"/>
        <v>0</v>
      </c>
    </row>
    <row r="526" spans="14:25" x14ac:dyDescent="0.25">
      <c r="N526" s="4">
        <f t="shared" si="72"/>
        <v>1989</v>
      </c>
      <c r="O526" s="4">
        <f t="shared" si="73"/>
        <v>8</v>
      </c>
      <c r="P526" s="64">
        <v>32721</v>
      </c>
      <c r="Q526" s="31">
        <f t="shared" si="74"/>
        <v>198908</v>
      </c>
      <c r="R526" s="64" t="str">
        <f t="shared" si="75"/>
        <v>Normal</v>
      </c>
      <c r="S526" s="65">
        <v>47500</v>
      </c>
      <c r="T526" s="65">
        <f t="shared" si="76"/>
        <v>0</v>
      </c>
      <c r="U526" s="69">
        <f t="shared" si="81"/>
        <v>0</v>
      </c>
      <c r="V526" s="70">
        <f t="shared" si="77"/>
        <v>0</v>
      </c>
      <c r="W526" s="70">
        <f t="shared" si="78"/>
        <v>0</v>
      </c>
      <c r="X526" s="70">
        <f t="shared" si="79"/>
        <v>0</v>
      </c>
      <c r="Y526" s="71">
        <f t="shared" si="80"/>
        <v>0</v>
      </c>
    </row>
    <row r="527" spans="14:25" x14ac:dyDescent="0.25">
      <c r="N527" s="4">
        <f t="shared" ref="N527:N590" si="82">YEAR(P527)</f>
        <v>1989</v>
      </c>
      <c r="O527" s="4">
        <f t="shared" ref="O527:O590" si="83">MONTH(P527)</f>
        <v>9</v>
      </c>
      <c r="P527" s="64">
        <v>32752</v>
      </c>
      <c r="Q527" s="31">
        <f t="shared" ref="Q527:Q590" si="84">YEAR(P527)*100+MONTH(P527)</f>
        <v>198909</v>
      </c>
      <c r="R527" s="64" t="str">
        <f t="shared" ref="R527:R590" si="85">INDEX($B$15:$B$62,MATCH(N527,$A$15:$A$63,0))</f>
        <v>Normal</v>
      </c>
      <c r="S527" s="65">
        <v>0</v>
      </c>
      <c r="T527" s="65">
        <f t="shared" ref="T527:T590" si="86">IF(O527=10,VLOOKUP(YEAR(P527),$A$15:$E$62,5,FALSE),0)</f>
        <v>0</v>
      </c>
      <c r="U527" s="69">
        <f t="shared" si="81"/>
        <v>0</v>
      </c>
      <c r="V527" s="70">
        <f t="shared" ref="V527:V590" si="87">IF(OR(O527&lt;3,O527&gt;8),0,IF(S527&gt;0,MIN(U527,S527),0))</f>
        <v>0</v>
      </c>
      <c r="W527" s="70">
        <f t="shared" ref="W527:W590" si="88">(U527-V527)*VLOOKUP(O527,$G$16:$I$27,3,FALSE)</f>
        <v>0</v>
      </c>
      <c r="X527" s="70">
        <f t="shared" ref="X527:X590" si="89">V527*(1-INDEX($J$16:$L$27,MATCH(O527,$G$16:$G$27,0),MATCH(R527,$J$15:$L$15,0)))</f>
        <v>0</v>
      </c>
      <c r="Y527" s="71">
        <f t="shared" ref="Y527:Y590" si="90">V527-X527</f>
        <v>0</v>
      </c>
    </row>
    <row r="528" spans="14:25" x14ac:dyDescent="0.25">
      <c r="N528" s="4">
        <f t="shared" si="82"/>
        <v>1989</v>
      </c>
      <c r="O528" s="4">
        <f t="shared" si="83"/>
        <v>10</v>
      </c>
      <c r="P528" s="64">
        <v>32782</v>
      </c>
      <c r="Q528" s="31">
        <f t="shared" si="84"/>
        <v>198910</v>
      </c>
      <c r="R528" s="64" t="str">
        <f t="shared" si="85"/>
        <v>Normal</v>
      </c>
      <c r="S528" s="65">
        <v>50300.000000000007</v>
      </c>
      <c r="T528" s="65">
        <f t="shared" si="86"/>
        <v>778</v>
      </c>
      <c r="U528" s="69">
        <f t="shared" ref="U528:U590" si="91">U527-V527-W527+T528</f>
        <v>778</v>
      </c>
      <c r="V528" s="70">
        <f t="shared" si="87"/>
        <v>0</v>
      </c>
      <c r="W528" s="70">
        <f t="shared" si="88"/>
        <v>1.7481942671619473</v>
      </c>
      <c r="X528" s="70">
        <f t="shared" si="89"/>
        <v>0</v>
      </c>
      <c r="Y528" s="71">
        <f t="shared" si="90"/>
        <v>0</v>
      </c>
    </row>
    <row r="529" spans="14:25" x14ac:dyDescent="0.25">
      <c r="N529" s="4">
        <f t="shared" si="82"/>
        <v>1989</v>
      </c>
      <c r="O529" s="4">
        <f t="shared" si="83"/>
        <v>11</v>
      </c>
      <c r="P529" s="64">
        <v>32813</v>
      </c>
      <c r="Q529" s="31">
        <f t="shared" si="84"/>
        <v>198911</v>
      </c>
      <c r="R529" s="64" t="str">
        <f t="shared" si="85"/>
        <v>Normal</v>
      </c>
      <c r="S529" s="65">
        <v>24799.999999999996</v>
      </c>
      <c r="T529" s="65">
        <f t="shared" si="86"/>
        <v>0</v>
      </c>
      <c r="U529" s="69">
        <f t="shared" si="91"/>
        <v>776.25180573283808</v>
      </c>
      <c r="V529" s="70">
        <f t="shared" si="87"/>
        <v>0</v>
      </c>
      <c r="W529" s="70">
        <f t="shared" si="88"/>
        <v>0.7941179830537991</v>
      </c>
      <c r="X529" s="70">
        <f t="shared" si="89"/>
        <v>0</v>
      </c>
      <c r="Y529" s="71">
        <f t="shared" si="90"/>
        <v>0</v>
      </c>
    </row>
    <row r="530" spans="14:25" x14ac:dyDescent="0.25">
      <c r="N530" s="4">
        <f t="shared" si="82"/>
        <v>1989</v>
      </c>
      <c r="O530" s="4">
        <f t="shared" si="83"/>
        <v>12</v>
      </c>
      <c r="P530" s="64">
        <v>32843</v>
      </c>
      <c r="Q530" s="31">
        <f t="shared" si="84"/>
        <v>198912</v>
      </c>
      <c r="R530" s="64" t="str">
        <f t="shared" si="85"/>
        <v>Normal</v>
      </c>
      <c r="S530" s="65">
        <v>28400</v>
      </c>
      <c r="T530" s="65">
        <f t="shared" si="86"/>
        <v>0</v>
      </c>
      <c r="U530" s="69">
        <f t="shared" si="91"/>
        <v>775.45768774978433</v>
      </c>
      <c r="V530" s="70">
        <f t="shared" si="87"/>
        <v>0</v>
      </c>
      <c r="W530" s="70">
        <f t="shared" si="88"/>
        <v>0.21714113345797278</v>
      </c>
      <c r="X530" s="70">
        <f t="shared" si="89"/>
        <v>0</v>
      </c>
      <c r="Y530" s="71">
        <f t="shared" si="90"/>
        <v>0</v>
      </c>
    </row>
    <row r="531" spans="14:25" x14ac:dyDescent="0.25">
      <c r="N531" s="4">
        <f t="shared" si="82"/>
        <v>1990</v>
      </c>
      <c r="O531" s="4">
        <f t="shared" si="83"/>
        <v>1</v>
      </c>
      <c r="P531" s="64">
        <v>32874</v>
      </c>
      <c r="Q531" s="31">
        <f t="shared" si="84"/>
        <v>199001</v>
      </c>
      <c r="R531" s="64" t="str">
        <f t="shared" si="85"/>
        <v>Normal</v>
      </c>
      <c r="S531" s="65">
        <v>0</v>
      </c>
      <c r="T531" s="65">
        <f t="shared" si="86"/>
        <v>0</v>
      </c>
      <c r="U531" s="69">
        <f t="shared" si="91"/>
        <v>775.24054661632636</v>
      </c>
      <c r="V531" s="70">
        <f t="shared" si="87"/>
        <v>0</v>
      </c>
      <c r="W531" s="70">
        <f t="shared" si="88"/>
        <v>0.49090298929130283</v>
      </c>
      <c r="X531" s="70">
        <f t="shared" si="89"/>
        <v>0</v>
      </c>
      <c r="Y531" s="71">
        <f t="shared" si="90"/>
        <v>0</v>
      </c>
    </row>
    <row r="532" spans="14:25" x14ac:dyDescent="0.25">
      <c r="N532" s="4">
        <f t="shared" si="82"/>
        <v>1990</v>
      </c>
      <c r="O532" s="4">
        <f t="shared" si="83"/>
        <v>2</v>
      </c>
      <c r="P532" s="64">
        <v>32905</v>
      </c>
      <c r="Q532" s="31">
        <f t="shared" si="84"/>
        <v>199002</v>
      </c>
      <c r="R532" s="64" t="str">
        <f t="shared" si="85"/>
        <v>Normal</v>
      </c>
      <c r="S532" s="65">
        <v>57500</v>
      </c>
      <c r="T532" s="65">
        <f t="shared" si="86"/>
        <v>0</v>
      </c>
      <c r="U532" s="69">
        <f t="shared" si="91"/>
        <v>774.74964362703508</v>
      </c>
      <c r="V532" s="70">
        <f t="shared" si="87"/>
        <v>0</v>
      </c>
      <c r="W532" s="70">
        <f t="shared" si="88"/>
        <v>1.6419751662605278</v>
      </c>
      <c r="X532" s="70">
        <f t="shared" si="89"/>
        <v>0</v>
      </c>
      <c r="Y532" s="71">
        <f t="shared" si="90"/>
        <v>0</v>
      </c>
    </row>
    <row r="533" spans="14:25" x14ac:dyDescent="0.25">
      <c r="N533" s="4">
        <f t="shared" si="82"/>
        <v>1990</v>
      </c>
      <c r="O533" s="4">
        <f t="shared" si="83"/>
        <v>3</v>
      </c>
      <c r="P533" s="64">
        <v>32933</v>
      </c>
      <c r="Q533" s="31">
        <f t="shared" si="84"/>
        <v>199003</v>
      </c>
      <c r="R533" s="64" t="str">
        <f t="shared" si="85"/>
        <v>Normal</v>
      </c>
      <c r="S533" s="65">
        <v>70400</v>
      </c>
      <c r="T533" s="65">
        <f t="shared" si="86"/>
        <v>0</v>
      </c>
      <c r="U533" s="69">
        <f t="shared" si="91"/>
        <v>773.10766846077456</v>
      </c>
      <c r="V533" s="70">
        <f t="shared" si="87"/>
        <v>773.10766846077456</v>
      </c>
      <c r="W533" s="70">
        <f t="shared" si="88"/>
        <v>0</v>
      </c>
      <c r="X533" s="70">
        <f t="shared" si="89"/>
        <v>34.906101433243336</v>
      </c>
      <c r="Y533" s="71">
        <f t="shared" si="90"/>
        <v>738.20156702753127</v>
      </c>
    </row>
    <row r="534" spans="14:25" x14ac:dyDescent="0.25">
      <c r="N534" s="4">
        <f t="shared" si="82"/>
        <v>1990</v>
      </c>
      <c r="O534" s="4">
        <f t="shared" si="83"/>
        <v>4</v>
      </c>
      <c r="P534" s="64">
        <v>32964</v>
      </c>
      <c r="Q534" s="31">
        <f t="shared" si="84"/>
        <v>199004</v>
      </c>
      <c r="R534" s="64" t="str">
        <f t="shared" si="85"/>
        <v>Normal</v>
      </c>
      <c r="S534" s="65">
        <v>72200.000000000015</v>
      </c>
      <c r="T534" s="65">
        <f t="shared" si="86"/>
        <v>0</v>
      </c>
      <c r="U534" s="69">
        <f t="shared" si="91"/>
        <v>0</v>
      </c>
      <c r="V534" s="70">
        <f t="shared" si="87"/>
        <v>0</v>
      </c>
      <c r="W534" s="70">
        <f t="shared" si="88"/>
        <v>0</v>
      </c>
      <c r="X534" s="70">
        <f t="shared" si="89"/>
        <v>0</v>
      </c>
      <c r="Y534" s="71">
        <f t="shared" si="90"/>
        <v>0</v>
      </c>
    </row>
    <row r="535" spans="14:25" x14ac:dyDescent="0.25">
      <c r="N535" s="4">
        <f t="shared" si="82"/>
        <v>1990</v>
      </c>
      <c r="O535" s="4">
        <f t="shared" si="83"/>
        <v>5</v>
      </c>
      <c r="P535" s="64">
        <v>32994</v>
      </c>
      <c r="Q535" s="31">
        <f t="shared" si="84"/>
        <v>199005</v>
      </c>
      <c r="R535" s="64" t="str">
        <f t="shared" si="85"/>
        <v>Normal</v>
      </c>
      <c r="S535" s="65">
        <v>42099.999999999993</v>
      </c>
      <c r="T535" s="65">
        <f t="shared" si="86"/>
        <v>0</v>
      </c>
      <c r="U535" s="69">
        <f t="shared" si="91"/>
        <v>0</v>
      </c>
      <c r="V535" s="70">
        <f t="shared" si="87"/>
        <v>0</v>
      </c>
      <c r="W535" s="70">
        <f t="shared" si="88"/>
        <v>0</v>
      </c>
      <c r="X535" s="70">
        <f t="shared" si="89"/>
        <v>0</v>
      </c>
      <c r="Y535" s="71">
        <f t="shared" si="90"/>
        <v>0</v>
      </c>
    </row>
    <row r="536" spans="14:25" x14ac:dyDescent="0.25">
      <c r="N536" s="4">
        <f t="shared" si="82"/>
        <v>1990</v>
      </c>
      <c r="O536" s="4">
        <f t="shared" si="83"/>
        <v>6</v>
      </c>
      <c r="P536" s="64">
        <v>33025</v>
      </c>
      <c r="Q536" s="31">
        <f t="shared" si="84"/>
        <v>199006</v>
      </c>
      <c r="R536" s="64" t="str">
        <f t="shared" si="85"/>
        <v>Normal</v>
      </c>
      <c r="S536" s="65">
        <v>86799.999999999985</v>
      </c>
      <c r="T536" s="65">
        <f t="shared" si="86"/>
        <v>0</v>
      </c>
      <c r="U536" s="69">
        <f t="shared" si="91"/>
        <v>0</v>
      </c>
      <c r="V536" s="70">
        <f t="shared" si="87"/>
        <v>0</v>
      </c>
      <c r="W536" s="70">
        <f t="shared" si="88"/>
        <v>0</v>
      </c>
      <c r="X536" s="70">
        <f t="shared" si="89"/>
        <v>0</v>
      </c>
      <c r="Y536" s="71">
        <f t="shared" si="90"/>
        <v>0</v>
      </c>
    </row>
    <row r="537" spans="14:25" x14ac:dyDescent="0.25">
      <c r="N537" s="4">
        <f t="shared" si="82"/>
        <v>1990</v>
      </c>
      <c r="O537" s="4">
        <f t="shared" si="83"/>
        <v>7</v>
      </c>
      <c r="P537" s="64">
        <v>33055</v>
      </c>
      <c r="Q537" s="31">
        <f t="shared" si="84"/>
        <v>199007</v>
      </c>
      <c r="R537" s="64" t="str">
        <f t="shared" si="85"/>
        <v>Normal</v>
      </c>
      <c r="S537" s="65">
        <v>50099.999999999993</v>
      </c>
      <c r="T537" s="65">
        <f t="shared" si="86"/>
        <v>0</v>
      </c>
      <c r="U537" s="69">
        <f t="shared" si="91"/>
        <v>0</v>
      </c>
      <c r="V537" s="70">
        <f t="shared" si="87"/>
        <v>0</v>
      </c>
      <c r="W537" s="70">
        <f t="shared" si="88"/>
        <v>0</v>
      </c>
      <c r="X537" s="70">
        <f t="shared" si="89"/>
        <v>0</v>
      </c>
      <c r="Y537" s="71">
        <f t="shared" si="90"/>
        <v>0</v>
      </c>
    </row>
    <row r="538" spans="14:25" x14ac:dyDescent="0.25">
      <c r="N538" s="4">
        <f t="shared" si="82"/>
        <v>1990</v>
      </c>
      <c r="O538" s="4">
        <f t="shared" si="83"/>
        <v>8</v>
      </c>
      <c r="P538" s="64">
        <v>33086</v>
      </c>
      <c r="Q538" s="31">
        <f t="shared" si="84"/>
        <v>199008</v>
      </c>
      <c r="R538" s="64" t="str">
        <f t="shared" si="85"/>
        <v>Normal</v>
      </c>
      <c r="S538" s="65">
        <v>46699.999999999993</v>
      </c>
      <c r="T538" s="65">
        <f t="shared" si="86"/>
        <v>0</v>
      </c>
      <c r="U538" s="69">
        <f t="shared" si="91"/>
        <v>0</v>
      </c>
      <c r="V538" s="70">
        <f t="shared" si="87"/>
        <v>0</v>
      </c>
      <c r="W538" s="70">
        <f t="shared" si="88"/>
        <v>0</v>
      </c>
      <c r="X538" s="70">
        <f t="shared" si="89"/>
        <v>0</v>
      </c>
      <c r="Y538" s="71">
        <f t="shared" si="90"/>
        <v>0</v>
      </c>
    </row>
    <row r="539" spans="14:25" x14ac:dyDescent="0.25">
      <c r="N539" s="4">
        <f t="shared" si="82"/>
        <v>1990</v>
      </c>
      <c r="O539" s="4">
        <f t="shared" si="83"/>
        <v>9</v>
      </c>
      <c r="P539" s="64">
        <v>33117</v>
      </c>
      <c r="Q539" s="31">
        <f t="shared" si="84"/>
        <v>199009</v>
      </c>
      <c r="R539" s="64" t="str">
        <f t="shared" si="85"/>
        <v>Normal</v>
      </c>
      <c r="S539" s="65">
        <v>43900</v>
      </c>
      <c r="T539" s="65">
        <f t="shared" si="86"/>
        <v>0</v>
      </c>
      <c r="U539" s="69">
        <f t="shared" si="91"/>
        <v>0</v>
      </c>
      <c r="V539" s="70">
        <f t="shared" si="87"/>
        <v>0</v>
      </c>
      <c r="W539" s="70">
        <f t="shared" si="88"/>
        <v>0</v>
      </c>
      <c r="X539" s="70">
        <f t="shared" si="89"/>
        <v>0</v>
      </c>
      <c r="Y539" s="71">
        <f t="shared" si="90"/>
        <v>0</v>
      </c>
    </row>
    <row r="540" spans="14:25" x14ac:dyDescent="0.25">
      <c r="N540" s="4">
        <f t="shared" si="82"/>
        <v>1990</v>
      </c>
      <c r="O540" s="4">
        <f t="shared" si="83"/>
        <v>10</v>
      </c>
      <c r="P540" s="64">
        <v>33147</v>
      </c>
      <c r="Q540" s="31">
        <f t="shared" si="84"/>
        <v>199010</v>
      </c>
      <c r="R540" s="64" t="str">
        <f t="shared" si="85"/>
        <v>Normal</v>
      </c>
      <c r="S540" s="65">
        <v>93800.000000000015</v>
      </c>
      <c r="T540" s="65">
        <f t="shared" si="86"/>
        <v>778</v>
      </c>
      <c r="U540" s="69">
        <f t="shared" si="91"/>
        <v>778</v>
      </c>
      <c r="V540" s="70">
        <f t="shared" si="87"/>
        <v>0</v>
      </c>
      <c r="W540" s="70">
        <f t="shared" si="88"/>
        <v>1.7481942671619473</v>
      </c>
      <c r="X540" s="70">
        <f t="shared" si="89"/>
        <v>0</v>
      </c>
      <c r="Y540" s="71">
        <f t="shared" si="90"/>
        <v>0</v>
      </c>
    </row>
    <row r="541" spans="14:25" x14ac:dyDescent="0.25">
      <c r="N541" s="4">
        <f t="shared" si="82"/>
        <v>1990</v>
      </c>
      <c r="O541" s="4">
        <f t="shared" si="83"/>
        <v>11</v>
      </c>
      <c r="P541" s="64">
        <v>33178</v>
      </c>
      <c r="Q541" s="31">
        <f t="shared" si="84"/>
        <v>199011</v>
      </c>
      <c r="R541" s="64" t="str">
        <f t="shared" si="85"/>
        <v>Normal</v>
      </c>
      <c r="S541" s="65">
        <v>49500</v>
      </c>
      <c r="T541" s="65">
        <f t="shared" si="86"/>
        <v>0</v>
      </c>
      <c r="U541" s="69">
        <f t="shared" si="91"/>
        <v>776.25180573283808</v>
      </c>
      <c r="V541" s="70">
        <f t="shared" si="87"/>
        <v>0</v>
      </c>
      <c r="W541" s="70">
        <f t="shared" si="88"/>
        <v>0.7941179830537991</v>
      </c>
      <c r="X541" s="70">
        <f t="shared" si="89"/>
        <v>0</v>
      </c>
      <c r="Y541" s="71">
        <f t="shared" si="90"/>
        <v>0</v>
      </c>
    </row>
    <row r="542" spans="14:25" x14ac:dyDescent="0.25">
      <c r="N542" s="4">
        <f t="shared" si="82"/>
        <v>1990</v>
      </c>
      <c r="O542" s="4">
        <f t="shared" si="83"/>
        <v>12</v>
      </c>
      <c r="P542" s="64">
        <v>33208</v>
      </c>
      <c r="Q542" s="31">
        <f t="shared" si="84"/>
        <v>199012</v>
      </c>
      <c r="R542" s="64" t="str">
        <f t="shared" si="85"/>
        <v>Normal</v>
      </c>
      <c r="S542" s="65">
        <v>34600</v>
      </c>
      <c r="T542" s="65">
        <f t="shared" si="86"/>
        <v>0</v>
      </c>
      <c r="U542" s="69">
        <f t="shared" si="91"/>
        <v>775.45768774978433</v>
      </c>
      <c r="V542" s="70">
        <f t="shared" si="87"/>
        <v>0</v>
      </c>
      <c r="W542" s="70">
        <f t="shared" si="88"/>
        <v>0.21714113345797278</v>
      </c>
      <c r="X542" s="70">
        <f t="shared" si="89"/>
        <v>0</v>
      </c>
      <c r="Y542" s="71">
        <f t="shared" si="90"/>
        <v>0</v>
      </c>
    </row>
    <row r="543" spans="14:25" x14ac:dyDescent="0.25">
      <c r="N543" s="4">
        <f t="shared" si="82"/>
        <v>1991</v>
      </c>
      <c r="O543" s="4">
        <f t="shared" si="83"/>
        <v>1</v>
      </c>
      <c r="P543" s="64">
        <v>33239</v>
      </c>
      <c r="Q543" s="31">
        <f t="shared" si="84"/>
        <v>199101</v>
      </c>
      <c r="R543" s="64" t="str">
        <f t="shared" si="85"/>
        <v>Dry</v>
      </c>
      <c r="S543" s="65">
        <v>0</v>
      </c>
      <c r="T543" s="65">
        <f t="shared" si="86"/>
        <v>0</v>
      </c>
      <c r="U543" s="69">
        <f t="shared" si="91"/>
        <v>775.24054661632636</v>
      </c>
      <c r="V543" s="70">
        <f t="shared" si="87"/>
        <v>0</v>
      </c>
      <c r="W543" s="70">
        <f t="shared" si="88"/>
        <v>0.49090298929130283</v>
      </c>
      <c r="X543" s="70">
        <f t="shared" si="89"/>
        <v>0</v>
      </c>
      <c r="Y543" s="71">
        <f t="shared" si="90"/>
        <v>0</v>
      </c>
    </row>
    <row r="544" spans="14:25" x14ac:dyDescent="0.25">
      <c r="N544" s="4">
        <f t="shared" si="82"/>
        <v>1991</v>
      </c>
      <c r="O544" s="4">
        <f t="shared" si="83"/>
        <v>2</v>
      </c>
      <c r="P544" s="64">
        <v>33270</v>
      </c>
      <c r="Q544" s="31">
        <f t="shared" si="84"/>
        <v>199102</v>
      </c>
      <c r="R544" s="64" t="str">
        <f t="shared" si="85"/>
        <v>Dry</v>
      </c>
      <c r="S544" s="65">
        <v>4799.9999999999973</v>
      </c>
      <c r="T544" s="65">
        <f t="shared" si="86"/>
        <v>0</v>
      </c>
      <c r="U544" s="69">
        <f t="shared" si="91"/>
        <v>774.74964362703508</v>
      </c>
      <c r="V544" s="70">
        <f t="shared" si="87"/>
        <v>0</v>
      </c>
      <c r="W544" s="70">
        <f t="shared" si="88"/>
        <v>1.6419751662605278</v>
      </c>
      <c r="X544" s="70">
        <f t="shared" si="89"/>
        <v>0</v>
      </c>
      <c r="Y544" s="71">
        <f t="shared" si="90"/>
        <v>0</v>
      </c>
    </row>
    <row r="545" spans="14:25" x14ac:dyDescent="0.25">
      <c r="N545" s="4">
        <f t="shared" si="82"/>
        <v>1991</v>
      </c>
      <c r="O545" s="4">
        <f t="shared" si="83"/>
        <v>3</v>
      </c>
      <c r="P545" s="64">
        <v>33298</v>
      </c>
      <c r="Q545" s="31">
        <f t="shared" si="84"/>
        <v>199103</v>
      </c>
      <c r="R545" s="64" t="str">
        <f t="shared" si="85"/>
        <v>Dry</v>
      </c>
      <c r="S545" s="65">
        <v>34300.000000000015</v>
      </c>
      <c r="T545" s="65">
        <f t="shared" si="86"/>
        <v>0</v>
      </c>
      <c r="U545" s="69">
        <f t="shared" si="91"/>
        <v>773.10766846077456</v>
      </c>
      <c r="V545" s="70">
        <f t="shared" si="87"/>
        <v>773.10766846077456</v>
      </c>
      <c r="W545" s="70">
        <f t="shared" si="88"/>
        <v>0</v>
      </c>
      <c r="X545" s="70">
        <f t="shared" si="89"/>
        <v>55.755868092522739</v>
      </c>
      <c r="Y545" s="71">
        <f t="shared" si="90"/>
        <v>717.35180036825182</v>
      </c>
    </row>
    <row r="546" spans="14:25" x14ac:dyDescent="0.25">
      <c r="N546" s="4">
        <f t="shared" si="82"/>
        <v>1991</v>
      </c>
      <c r="O546" s="4">
        <f t="shared" si="83"/>
        <v>4</v>
      </c>
      <c r="P546" s="64">
        <v>33329</v>
      </c>
      <c r="Q546" s="31">
        <f t="shared" si="84"/>
        <v>199104</v>
      </c>
      <c r="R546" s="64" t="str">
        <f t="shared" si="85"/>
        <v>Dry</v>
      </c>
      <c r="S546" s="65">
        <v>51900.000000000007</v>
      </c>
      <c r="T546" s="65">
        <f t="shared" si="86"/>
        <v>0</v>
      </c>
      <c r="U546" s="69">
        <f t="shared" si="91"/>
        <v>0</v>
      </c>
      <c r="V546" s="70">
        <f t="shared" si="87"/>
        <v>0</v>
      </c>
      <c r="W546" s="70">
        <f t="shared" si="88"/>
        <v>0</v>
      </c>
      <c r="X546" s="70">
        <f t="shared" si="89"/>
        <v>0</v>
      </c>
      <c r="Y546" s="71">
        <f t="shared" si="90"/>
        <v>0</v>
      </c>
    </row>
    <row r="547" spans="14:25" x14ac:dyDescent="0.25">
      <c r="N547" s="4">
        <f t="shared" si="82"/>
        <v>1991</v>
      </c>
      <c r="O547" s="4">
        <f t="shared" si="83"/>
        <v>5</v>
      </c>
      <c r="P547" s="64">
        <v>33359</v>
      </c>
      <c r="Q547" s="31">
        <f t="shared" si="84"/>
        <v>199105</v>
      </c>
      <c r="R547" s="64" t="str">
        <f t="shared" si="85"/>
        <v>Dry</v>
      </c>
      <c r="S547" s="65">
        <v>0</v>
      </c>
      <c r="T547" s="65">
        <f t="shared" si="86"/>
        <v>0</v>
      </c>
      <c r="U547" s="69">
        <f t="shared" si="91"/>
        <v>0</v>
      </c>
      <c r="V547" s="70">
        <f t="shared" si="87"/>
        <v>0</v>
      </c>
      <c r="W547" s="70">
        <f t="shared" si="88"/>
        <v>0</v>
      </c>
      <c r="X547" s="70">
        <f t="shared" si="89"/>
        <v>0</v>
      </c>
      <c r="Y547" s="71">
        <f t="shared" si="90"/>
        <v>0</v>
      </c>
    </row>
    <row r="548" spans="14:25" x14ac:dyDescent="0.25">
      <c r="N548" s="4">
        <f t="shared" si="82"/>
        <v>1991</v>
      </c>
      <c r="O548" s="4">
        <f t="shared" si="83"/>
        <v>6</v>
      </c>
      <c r="P548" s="64">
        <v>33390</v>
      </c>
      <c r="Q548" s="31">
        <f t="shared" si="84"/>
        <v>199106</v>
      </c>
      <c r="R548" s="64" t="str">
        <f t="shared" si="85"/>
        <v>Dry</v>
      </c>
      <c r="S548" s="65">
        <v>0</v>
      </c>
      <c r="T548" s="65">
        <f t="shared" si="86"/>
        <v>0</v>
      </c>
      <c r="U548" s="69">
        <f t="shared" si="91"/>
        <v>0</v>
      </c>
      <c r="V548" s="70">
        <f t="shared" si="87"/>
        <v>0</v>
      </c>
      <c r="W548" s="70">
        <f t="shared" si="88"/>
        <v>0</v>
      </c>
      <c r="X548" s="70">
        <f t="shared" si="89"/>
        <v>0</v>
      </c>
      <c r="Y548" s="71">
        <f t="shared" si="90"/>
        <v>0</v>
      </c>
    </row>
    <row r="549" spans="14:25" x14ac:dyDescent="0.25">
      <c r="N549" s="4">
        <f t="shared" si="82"/>
        <v>1991</v>
      </c>
      <c r="O549" s="4">
        <f t="shared" si="83"/>
        <v>7</v>
      </c>
      <c r="P549" s="64">
        <v>33420</v>
      </c>
      <c r="Q549" s="31">
        <f t="shared" si="84"/>
        <v>199107</v>
      </c>
      <c r="R549" s="64" t="str">
        <f t="shared" si="85"/>
        <v>Dry</v>
      </c>
      <c r="S549" s="65">
        <v>17400.000000000004</v>
      </c>
      <c r="T549" s="65">
        <f t="shared" si="86"/>
        <v>0</v>
      </c>
      <c r="U549" s="69">
        <f t="shared" si="91"/>
        <v>0</v>
      </c>
      <c r="V549" s="70">
        <f t="shared" si="87"/>
        <v>0</v>
      </c>
      <c r="W549" s="70">
        <f t="shared" si="88"/>
        <v>0</v>
      </c>
      <c r="X549" s="70">
        <f t="shared" si="89"/>
        <v>0</v>
      </c>
      <c r="Y549" s="71">
        <f t="shared" si="90"/>
        <v>0</v>
      </c>
    </row>
    <row r="550" spans="14:25" x14ac:dyDescent="0.25">
      <c r="N550" s="4">
        <f t="shared" si="82"/>
        <v>1991</v>
      </c>
      <c r="O550" s="4">
        <f t="shared" si="83"/>
        <v>8</v>
      </c>
      <c r="P550" s="64">
        <v>33451</v>
      </c>
      <c r="Q550" s="31">
        <f t="shared" si="84"/>
        <v>199108</v>
      </c>
      <c r="R550" s="64" t="str">
        <f t="shared" si="85"/>
        <v>Dry</v>
      </c>
      <c r="S550" s="65">
        <v>23900.000000000004</v>
      </c>
      <c r="T550" s="65">
        <f t="shared" si="86"/>
        <v>0</v>
      </c>
      <c r="U550" s="69">
        <f t="shared" si="91"/>
        <v>0</v>
      </c>
      <c r="V550" s="70">
        <f t="shared" si="87"/>
        <v>0</v>
      </c>
      <c r="W550" s="70">
        <f t="shared" si="88"/>
        <v>0</v>
      </c>
      <c r="X550" s="70">
        <f t="shared" si="89"/>
        <v>0</v>
      </c>
      <c r="Y550" s="71">
        <f t="shared" si="90"/>
        <v>0</v>
      </c>
    </row>
    <row r="551" spans="14:25" x14ac:dyDescent="0.25">
      <c r="N551" s="4">
        <f t="shared" si="82"/>
        <v>1991</v>
      </c>
      <c r="O551" s="4">
        <f t="shared" si="83"/>
        <v>9</v>
      </c>
      <c r="P551" s="64">
        <v>33482</v>
      </c>
      <c r="Q551" s="31">
        <f t="shared" si="84"/>
        <v>199109</v>
      </c>
      <c r="R551" s="64" t="str">
        <f t="shared" si="85"/>
        <v>Dry</v>
      </c>
      <c r="S551" s="65">
        <v>21100</v>
      </c>
      <c r="T551" s="65">
        <f t="shared" si="86"/>
        <v>0</v>
      </c>
      <c r="U551" s="69">
        <f t="shared" si="91"/>
        <v>0</v>
      </c>
      <c r="V551" s="70">
        <f t="shared" si="87"/>
        <v>0</v>
      </c>
      <c r="W551" s="70">
        <f t="shared" si="88"/>
        <v>0</v>
      </c>
      <c r="X551" s="70">
        <f t="shared" si="89"/>
        <v>0</v>
      </c>
      <c r="Y551" s="71">
        <f t="shared" si="90"/>
        <v>0</v>
      </c>
    </row>
    <row r="552" spans="14:25" x14ac:dyDescent="0.25">
      <c r="N552" s="4">
        <f t="shared" si="82"/>
        <v>1991</v>
      </c>
      <c r="O552" s="4">
        <f t="shared" si="83"/>
        <v>10</v>
      </c>
      <c r="P552" s="64">
        <v>33512</v>
      </c>
      <c r="Q552" s="31">
        <f t="shared" si="84"/>
        <v>199110</v>
      </c>
      <c r="R552" s="64" t="str">
        <f t="shared" si="85"/>
        <v>Dry</v>
      </c>
      <c r="S552" s="65">
        <v>52800.000000000007</v>
      </c>
      <c r="T552" s="65">
        <f t="shared" si="86"/>
        <v>778</v>
      </c>
      <c r="U552" s="69">
        <f t="shared" si="91"/>
        <v>778</v>
      </c>
      <c r="V552" s="70">
        <f t="shared" si="87"/>
        <v>0</v>
      </c>
      <c r="W552" s="70">
        <f t="shared" si="88"/>
        <v>1.7481942671619473</v>
      </c>
      <c r="X552" s="70">
        <f t="shared" si="89"/>
        <v>0</v>
      </c>
      <c r="Y552" s="71">
        <f t="shared" si="90"/>
        <v>0</v>
      </c>
    </row>
    <row r="553" spans="14:25" x14ac:dyDescent="0.25">
      <c r="N553" s="4">
        <f t="shared" si="82"/>
        <v>1991</v>
      </c>
      <c r="O553" s="4">
        <f t="shared" si="83"/>
        <v>11</v>
      </c>
      <c r="P553" s="64">
        <v>33543</v>
      </c>
      <c r="Q553" s="31">
        <f t="shared" si="84"/>
        <v>199111</v>
      </c>
      <c r="R553" s="64" t="str">
        <f t="shared" si="85"/>
        <v>Dry</v>
      </c>
      <c r="S553" s="65">
        <v>7899.9999999999982</v>
      </c>
      <c r="T553" s="65">
        <f t="shared" si="86"/>
        <v>0</v>
      </c>
      <c r="U553" s="69">
        <f t="shared" si="91"/>
        <v>776.25180573283808</v>
      </c>
      <c r="V553" s="70">
        <f t="shared" si="87"/>
        <v>0</v>
      </c>
      <c r="W553" s="70">
        <f t="shared" si="88"/>
        <v>0.7941179830537991</v>
      </c>
      <c r="X553" s="70">
        <f t="shared" si="89"/>
        <v>0</v>
      </c>
      <c r="Y553" s="71">
        <f t="shared" si="90"/>
        <v>0</v>
      </c>
    </row>
    <row r="554" spans="14:25" x14ac:dyDescent="0.25">
      <c r="N554" s="4">
        <f t="shared" si="82"/>
        <v>1991</v>
      </c>
      <c r="O554" s="4">
        <f t="shared" si="83"/>
        <v>12</v>
      </c>
      <c r="P554" s="64">
        <v>33573</v>
      </c>
      <c r="Q554" s="31">
        <f t="shared" si="84"/>
        <v>199112</v>
      </c>
      <c r="R554" s="64" t="str">
        <f t="shared" si="85"/>
        <v>Dry</v>
      </c>
      <c r="S554" s="65">
        <v>0</v>
      </c>
      <c r="T554" s="65">
        <f t="shared" si="86"/>
        <v>0</v>
      </c>
      <c r="U554" s="69">
        <f t="shared" si="91"/>
        <v>775.45768774978433</v>
      </c>
      <c r="V554" s="70">
        <f t="shared" si="87"/>
        <v>0</v>
      </c>
      <c r="W554" s="70">
        <f t="shared" si="88"/>
        <v>0.21714113345797278</v>
      </c>
      <c r="X554" s="70">
        <f t="shared" si="89"/>
        <v>0</v>
      </c>
      <c r="Y554" s="71">
        <f t="shared" si="90"/>
        <v>0</v>
      </c>
    </row>
    <row r="555" spans="14:25" x14ac:dyDescent="0.25">
      <c r="N555" s="4">
        <f t="shared" si="82"/>
        <v>1992</v>
      </c>
      <c r="O555" s="4">
        <f t="shared" si="83"/>
        <v>1</v>
      </c>
      <c r="P555" s="64">
        <v>33604</v>
      </c>
      <c r="Q555" s="31">
        <f t="shared" si="84"/>
        <v>199201</v>
      </c>
      <c r="R555" s="64" t="str">
        <f t="shared" si="85"/>
        <v>Normal</v>
      </c>
      <c r="S555" s="65">
        <v>0</v>
      </c>
      <c r="T555" s="65">
        <f t="shared" si="86"/>
        <v>0</v>
      </c>
      <c r="U555" s="69">
        <f t="shared" si="91"/>
        <v>775.24054661632636</v>
      </c>
      <c r="V555" s="70">
        <f t="shared" si="87"/>
        <v>0</v>
      </c>
      <c r="W555" s="70">
        <f t="shared" si="88"/>
        <v>0.49090298929130283</v>
      </c>
      <c r="X555" s="70">
        <f t="shared" si="89"/>
        <v>0</v>
      </c>
      <c r="Y555" s="71">
        <f t="shared" si="90"/>
        <v>0</v>
      </c>
    </row>
    <row r="556" spans="14:25" x14ac:dyDescent="0.25">
      <c r="N556" s="4">
        <f t="shared" si="82"/>
        <v>1992</v>
      </c>
      <c r="O556" s="4">
        <f t="shared" si="83"/>
        <v>2</v>
      </c>
      <c r="P556" s="64">
        <v>33635</v>
      </c>
      <c r="Q556" s="31">
        <f t="shared" si="84"/>
        <v>199202</v>
      </c>
      <c r="R556" s="64" t="str">
        <f t="shared" si="85"/>
        <v>Normal</v>
      </c>
      <c r="S556" s="65">
        <v>68300</v>
      </c>
      <c r="T556" s="65">
        <f t="shared" si="86"/>
        <v>0</v>
      </c>
      <c r="U556" s="69">
        <f t="shared" si="91"/>
        <v>774.74964362703508</v>
      </c>
      <c r="V556" s="70">
        <f t="shared" si="87"/>
        <v>0</v>
      </c>
      <c r="W556" s="70">
        <f t="shared" si="88"/>
        <v>1.6419751662605278</v>
      </c>
      <c r="X556" s="70">
        <f t="shared" si="89"/>
        <v>0</v>
      </c>
      <c r="Y556" s="71">
        <f t="shared" si="90"/>
        <v>0</v>
      </c>
    </row>
    <row r="557" spans="14:25" x14ac:dyDescent="0.25">
      <c r="N557" s="4">
        <f t="shared" si="82"/>
        <v>1992</v>
      </c>
      <c r="O557" s="4">
        <f t="shared" si="83"/>
        <v>3</v>
      </c>
      <c r="P557" s="64">
        <v>33664</v>
      </c>
      <c r="Q557" s="31">
        <f t="shared" si="84"/>
        <v>199203</v>
      </c>
      <c r="R557" s="64" t="str">
        <f t="shared" si="85"/>
        <v>Normal</v>
      </c>
      <c r="S557" s="65">
        <v>83700</v>
      </c>
      <c r="T557" s="65">
        <f t="shared" si="86"/>
        <v>0</v>
      </c>
      <c r="U557" s="69">
        <f t="shared" si="91"/>
        <v>773.10766846077456</v>
      </c>
      <c r="V557" s="70">
        <f t="shared" si="87"/>
        <v>773.10766846077456</v>
      </c>
      <c r="W557" s="70">
        <f t="shared" si="88"/>
        <v>0</v>
      </c>
      <c r="X557" s="70">
        <f t="shared" si="89"/>
        <v>34.906101433243336</v>
      </c>
      <c r="Y557" s="71">
        <f t="shared" si="90"/>
        <v>738.20156702753127</v>
      </c>
    </row>
    <row r="558" spans="14:25" x14ac:dyDescent="0.25">
      <c r="N558" s="4">
        <f t="shared" si="82"/>
        <v>1992</v>
      </c>
      <c r="O558" s="4">
        <f t="shared" si="83"/>
        <v>4</v>
      </c>
      <c r="P558" s="64">
        <v>33695</v>
      </c>
      <c r="Q558" s="31">
        <f t="shared" si="84"/>
        <v>199204</v>
      </c>
      <c r="R558" s="64" t="str">
        <f t="shared" si="85"/>
        <v>Normal</v>
      </c>
      <c r="S558" s="65">
        <v>94900</v>
      </c>
      <c r="T558" s="65">
        <f t="shared" si="86"/>
        <v>0</v>
      </c>
      <c r="U558" s="69">
        <f t="shared" si="91"/>
        <v>0</v>
      </c>
      <c r="V558" s="70">
        <f t="shared" si="87"/>
        <v>0</v>
      </c>
      <c r="W558" s="70">
        <f t="shared" si="88"/>
        <v>0</v>
      </c>
      <c r="X558" s="70">
        <f t="shared" si="89"/>
        <v>0</v>
      </c>
      <c r="Y558" s="71">
        <f t="shared" si="90"/>
        <v>0</v>
      </c>
    </row>
    <row r="559" spans="14:25" x14ac:dyDescent="0.25">
      <c r="N559" s="4">
        <f t="shared" si="82"/>
        <v>1992</v>
      </c>
      <c r="O559" s="4">
        <f t="shared" si="83"/>
        <v>5</v>
      </c>
      <c r="P559" s="64">
        <v>33725</v>
      </c>
      <c r="Q559" s="31">
        <f t="shared" si="84"/>
        <v>199205</v>
      </c>
      <c r="R559" s="64" t="str">
        <f t="shared" si="85"/>
        <v>Normal</v>
      </c>
      <c r="S559" s="65">
        <v>115600</v>
      </c>
      <c r="T559" s="65">
        <f t="shared" si="86"/>
        <v>0</v>
      </c>
      <c r="U559" s="69">
        <f t="shared" si="91"/>
        <v>0</v>
      </c>
      <c r="V559" s="70">
        <f t="shared" si="87"/>
        <v>0</v>
      </c>
      <c r="W559" s="70">
        <f t="shared" si="88"/>
        <v>0</v>
      </c>
      <c r="X559" s="70">
        <f t="shared" si="89"/>
        <v>0</v>
      </c>
      <c r="Y559" s="71">
        <f t="shared" si="90"/>
        <v>0</v>
      </c>
    </row>
    <row r="560" spans="14:25" x14ac:dyDescent="0.25">
      <c r="N560" s="4">
        <f t="shared" si="82"/>
        <v>1992</v>
      </c>
      <c r="O560" s="4">
        <f t="shared" si="83"/>
        <v>6</v>
      </c>
      <c r="P560" s="64">
        <v>33756</v>
      </c>
      <c r="Q560" s="31">
        <f t="shared" si="84"/>
        <v>199206</v>
      </c>
      <c r="R560" s="64" t="str">
        <f t="shared" si="85"/>
        <v>Normal</v>
      </c>
      <c r="S560" s="65">
        <v>131299.99999999997</v>
      </c>
      <c r="T560" s="65">
        <f t="shared" si="86"/>
        <v>0</v>
      </c>
      <c r="U560" s="69">
        <f t="shared" si="91"/>
        <v>0</v>
      </c>
      <c r="V560" s="70">
        <f t="shared" si="87"/>
        <v>0</v>
      </c>
      <c r="W560" s="70">
        <f t="shared" si="88"/>
        <v>0</v>
      </c>
      <c r="X560" s="70">
        <f t="shared" si="89"/>
        <v>0</v>
      </c>
      <c r="Y560" s="71">
        <f t="shared" si="90"/>
        <v>0</v>
      </c>
    </row>
    <row r="561" spans="14:25" x14ac:dyDescent="0.25">
      <c r="N561" s="4">
        <f t="shared" si="82"/>
        <v>1992</v>
      </c>
      <c r="O561" s="4">
        <f t="shared" si="83"/>
        <v>7</v>
      </c>
      <c r="P561" s="64">
        <v>33786</v>
      </c>
      <c r="Q561" s="31">
        <f t="shared" si="84"/>
        <v>199207</v>
      </c>
      <c r="R561" s="64" t="str">
        <f t="shared" si="85"/>
        <v>Normal</v>
      </c>
      <c r="S561" s="65">
        <v>18599.999999999993</v>
      </c>
      <c r="T561" s="65">
        <f t="shared" si="86"/>
        <v>0</v>
      </c>
      <c r="U561" s="69">
        <f t="shared" si="91"/>
        <v>0</v>
      </c>
      <c r="V561" s="70">
        <f t="shared" si="87"/>
        <v>0</v>
      </c>
      <c r="W561" s="70">
        <f t="shared" si="88"/>
        <v>0</v>
      </c>
      <c r="X561" s="70">
        <f t="shared" si="89"/>
        <v>0</v>
      </c>
      <c r="Y561" s="71">
        <f t="shared" si="90"/>
        <v>0</v>
      </c>
    </row>
    <row r="562" spans="14:25" x14ac:dyDescent="0.25">
      <c r="N562" s="4">
        <f t="shared" si="82"/>
        <v>1992</v>
      </c>
      <c r="O562" s="4">
        <f t="shared" si="83"/>
        <v>8</v>
      </c>
      <c r="P562" s="64">
        <v>33817</v>
      </c>
      <c r="Q562" s="31">
        <f t="shared" si="84"/>
        <v>199208</v>
      </c>
      <c r="R562" s="64" t="str">
        <f t="shared" si="85"/>
        <v>Normal</v>
      </c>
      <c r="S562" s="65">
        <v>73800</v>
      </c>
      <c r="T562" s="65">
        <f t="shared" si="86"/>
        <v>0</v>
      </c>
      <c r="U562" s="69">
        <f t="shared" si="91"/>
        <v>0</v>
      </c>
      <c r="V562" s="70">
        <f t="shared" si="87"/>
        <v>0</v>
      </c>
      <c r="W562" s="70">
        <f t="shared" si="88"/>
        <v>0</v>
      </c>
      <c r="X562" s="70">
        <f t="shared" si="89"/>
        <v>0</v>
      </c>
      <c r="Y562" s="71">
        <f t="shared" si="90"/>
        <v>0</v>
      </c>
    </row>
    <row r="563" spans="14:25" x14ac:dyDescent="0.25">
      <c r="N563" s="4">
        <f t="shared" si="82"/>
        <v>1992</v>
      </c>
      <c r="O563" s="4">
        <f t="shared" si="83"/>
        <v>9</v>
      </c>
      <c r="P563" s="64">
        <v>33848</v>
      </c>
      <c r="Q563" s="31">
        <f t="shared" si="84"/>
        <v>199209</v>
      </c>
      <c r="R563" s="64" t="str">
        <f t="shared" si="85"/>
        <v>Normal</v>
      </c>
      <c r="S563" s="65">
        <v>65500</v>
      </c>
      <c r="T563" s="65">
        <f t="shared" si="86"/>
        <v>0</v>
      </c>
      <c r="U563" s="69">
        <f t="shared" si="91"/>
        <v>0</v>
      </c>
      <c r="V563" s="70">
        <f t="shared" si="87"/>
        <v>0</v>
      </c>
      <c r="W563" s="70">
        <f t="shared" si="88"/>
        <v>0</v>
      </c>
      <c r="X563" s="70">
        <f t="shared" si="89"/>
        <v>0</v>
      </c>
      <c r="Y563" s="71">
        <f t="shared" si="90"/>
        <v>0</v>
      </c>
    </row>
    <row r="564" spans="14:25" x14ac:dyDescent="0.25">
      <c r="N564" s="4">
        <f t="shared" si="82"/>
        <v>1992</v>
      </c>
      <c r="O564" s="4">
        <f t="shared" si="83"/>
        <v>10</v>
      </c>
      <c r="P564" s="64">
        <v>33878</v>
      </c>
      <c r="Q564" s="31">
        <f t="shared" si="84"/>
        <v>199210</v>
      </c>
      <c r="R564" s="64" t="str">
        <f t="shared" si="85"/>
        <v>Normal</v>
      </c>
      <c r="S564" s="65">
        <v>59500</v>
      </c>
      <c r="T564" s="65">
        <f t="shared" si="86"/>
        <v>778</v>
      </c>
      <c r="U564" s="69">
        <f t="shared" si="91"/>
        <v>778</v>
      </c>
      <c r="V564" s="70">
        <f t="shared" si="87"/>
        <v>0</v>
      </c>
      <c r="W564" s="70">
        <f t="shared" si="88"/>
        <v>1.7481942671619473</v>
      </c>
      <c r="X564" s="70">
        <f t="shared" si="89"/>
        <v>0</v>
      </c>
      <c r="Y564" s="71">
        <f t="shared" si="90"/>
        <v>0</v>
      </c>
    </row>
    <row r="565" spans="14:25" x14ac:dyDescent="0.25">
      <c r="N565" s="4">
        <f t="shared" si="82"/>
        <v>1992</v>
      </c>
      <c r="O565" s="4">
        <f t="shared" si="83"/>
        <v>11</v>
      </c>
      <c r="P565" s="64">
        <v>33909</v>
      </c>
      <c r="Q565" s="31">
        <f t="shared" si="84"/>
        <v>199211</v>
      </c>
      <c r="R565" s="64" t="str">
        <f t="shared" si="85"/>
        <v>Normal</v>
      </c>
      <c r="S565" s="65">
        <v>37800</v>
      </c>
      <c r="T565" s="65">
        <f t="shared" si="86"/>
        <v>0</v>
      </c>
      <c r="U565" s="69">
        <f t="shared" si="91"/>
        <v>776.25180573283808</v>
      </c>
      <c r="V565" s="70">
        <f t="shared" si="87"/>
        <v>0</v>
      </c>
      <c r="W565" s="70">
        <f t="shared" si="88"/>
        <v>0.7941179830537991</v>
      </c>
      <c r="X565" s="70">
        <f t="shared" si="89"/>
        <v>0</v>
      </c>
      <c r="Y565" s="71">
        <f t="shared" si="90"/>
        <v>0</v>
      </c>
    </row>
    <row r="566" spans="14:25" x14ac:dyDescent="0.25">
      <c r="N566" s="4">
        <f t="shared" si="82"/>
        <v>1992</v>
      </c>
      <c r="O566" s="4">
        <f t="shared" si="83"/>
        <v>12</v>
      </c>
      <c r="P566" s="64">
        <v>33939</v>
      </c>
      <c r="Q566" s="31">
        <f t="shared" si="84"/>
        <v>199212</v>
      </c>
      <c r="R566" s="64" t="str">
        <f t="shared" si="85"/>
        <v>Normal</v>
      </c>
      <c r="S566" s="65">
        <v>0</v>
      </c>
      <c r="T566" s="65">
        <f t="shared" si="86"/>
        <v>0</v>
      </c>
      <c r="U566" s="69">
        <f t="shared" si="91"/>
        <v>775.45768774978433</v>
      </c>
      <c r="V566" s="70">
        <f t="shared" si="87"/>
        <v>0</v>
      </c>
      <c r="W566" s="70">
        <f t="shared" si="88"/>
        <v>0.21714113345797278</v>
      </c>
      <c r="X566" s="70">
        <f t="shared" si="89"/>
        <v>0</v>
      </c>
      <c r="Y566" s="71">
        <f t="shared" si="90"/>
        <v>0</v>
      </c>
    </row>
    <row r="567" spans="14:25" x14ac:dyDescent="0.25">
      <c r="N567" s="4">
        <f t="shared" si="82"/>
        <v>1993</v>
      </c>
      <c r="O567" s="4">
        <f t="shared" si="83"/>
        <v>1</v>
      </c>
      <c r="P567" s="64">
        <v>33970</v>
      </c>
      <c r="Q567" s="31">
        <f t="shared" si="84"/>
        <v>199301</v>
      </c>
      <c r="R567" s="64" t="str">
        <f t="shared" si="85"/>
        <v>Wet</v>
      </c>
      <c r="S567" s="65">
        <v>0</v>
      </c>
      <c r="T567" s="65">
        <f t="shared" si="86"/>
        <v>0</v>
      </c>
      <c r="U567" s="69">
        <f t="shared" si="91"/>
        <v>775.24054661632636</v>
      </c>
      <c r="V567" s="70">
        <f t="shared" si="87"/>
        <v>0</v>
      </c>
      <c r="W567" s="70">
        <f t="shared" si="88"/>
        <v>0.49090298929130283</v>
      </c>
      <c r="X567" s="70">
        <f t="shared" si="89"/>
        <v>0</v>
      </c>
      <c r="Y567" s="71">
        <f t="shared" si="90"/>
        <v>0</v>
      </c>
    </row>
    <row r="568" spans="14:25" x14ac:dyDescent="0.25">
      <c r="N568" s="4">
        <f t="shared" si="82"/>
        <v>1993</v>
      </c>
      <c r="O568" s="4">
        <f t="shared" si="83"/>
        <v>2</v>
      </c>
      <c r="P568" s="64">
        <v>34001</v>
      </c>
      <c r="Q568" s="31">
        <f t="shared" si="84"/>
        <v>199302</v>
      </c>
      <c r="R568" s="64" t="str">
        <f t="shared" si="85"/>
        <v>Wet</v>
      </c>
      <c r="S568" s="65">
        <v>84000</v>
      </c>
      <c r="T568" s="65">
        <f t="shared" si="86"/>
        <v>0</v>
      </c>
      <c r="U568" s="69">
        <f t="shared" si="91"/>
        <v>774.74964362703508</v>
      </c>
      <c r="V568" s="70">
        <f t="shared" si="87"/>
        <v>0</v>
      </c>
      <c r="W568" s="70">
        <f t="shared" si="88"/>
        <v>1.6419751662605278</v>
      </c>
      <c r="X568" s="70">
        <f t="shared" si="89"/>
        <v>0</v>
      </c>
      <c r="Y568" s="71">
        <f t="shared" si="90"/>
        <v>0</v>
      </c>
    </row>
    <row r="569" spans="14:25" x14ac:dyDescent="0.25">
      <c r="N569" s="4">
        <f t="shared" si="82"/>
        <v>1993</v>
      </c>
      <c r="O569" s="4">
        <f t="shared" si="83"/>
        <v>3</v>
      </c>
      <c r="P569" s="64">
        <v>34029</v>
      </c>
      <c r="Q569" s="31">
        <f t="shared" si="84"/>
        <v>199303</v>
      </c>
      <c r="R569" s="64" t="str">
        <f t="shared" si="85"/>
        <v>Wet</v>
      </c>
      <c r="S569" s="65">
        <v>0</v>
      </c>
      <c r="T569" s="65">
        <f t="shared" si="86"/>
        <v>0</v>
      </c>
      <c r="U569" s="69">
        <f t="shared" si="91"/>
        <v>773.10766846077456</v>
      </c>
      <c r="V569" s="70">
        <f t="shared" si="87"/>
        <v>0</v>
      </c>
      <c r="W569" s="70">
        <f t="shared" si="88"/>
        <v>1.7602666592138947</v>
      </c>
      <c r="X569" s="70">
        <f t="shared" si="89"/>
        <v>0</v>
      </c>
      <c r="Y569" s="71">
        <f t="shared" si="90"/>
        <v>0</v>
      </c>
    </row>
    <row r="570" spans="14:25" x14ac:dyDescent="0.25">
      <c r="N570" s="4">
        <f t="shared" si="82"/>
        <v>1993</v>
      </c>
      <c r="O570" s="4">
        <f t="shared" si="83"/>
        <v>4</v>
      </c>
      <c r="P570" s="64">
        <v>34060</v>
      </c>
      <c r="Q570" s="31">
        <f t="shared" si="84"/>
        <v>199304</v>
      </c>
      <c r="R570" s="64" t="str">
        <f t="shared" si="85"/>
        <v>Wet</v>
      </c>
      <c r="S570" s="65">
        <v>44100.000000000007</v>
      </c>
      <c r="T570" s="65">
        <f t="shared" si="86"/>
        <v>0</v>
      </c>
      <c r="U570" s="69">
        <f t="shared" si="91"/>
        <v>771.34740180156064</v>
      </c>
      <c r="V570" s="70">
        <f t="shared" si="87"/>
        <v>771.34740180156064</v>
      </c>
      <c r="W570" s="70">
        <f t="shared" si="88"/>
        <v>0</v>
      </c>
      <c r="X570" s="70">
        <f t="shared" si="89"/>
        <v>65.825567935982647</v>
      </c>
      <c r="Y570" s="71">
        <f t="shared" si="90"/>
        <v>705.52183386557795</v>
      </c>
    </row>
    <row r="571" spans="14:25" x14ac:dyDescent="0.25">
      <c r="N571" s="4">
        <f t="shared" si="82"/>
        <v>1993</v>
      </c>
      <c r="O571" s="4">
        <f t="shared" si="83"/>
        <v>5</v>
      </c>
      <c r="P571" s="64">
        <v>34090</v>
      </c>
      <c r="Q571" s="31">
        <f t="shared" si="84"/>
        <v>199305</v>
      </c>
      <c r="R571" s="64" t="str">
        <f t="shared" si="85"/>
        <v>Wet</v>
      </c>
      <c r="S571" s="65">
        <v>103200.00000000001</v>
      </c>
      <c r="T571" s="65">
        <f t="shared" si="86"/>
        <v>0</v>
      </c>
      <c r="U571" s="69">
        <f t="shared" si="91"/>
        <v>0</v>
      </c>
      <c r="V571" s="70">
        <f t="shared" si="87"/>
        <v>0</v>
      </c>
      <c r="W571" s="70">
        <f t="shared" si="88"/>
        <v>0</v>
      </c>
      <c r="X571" s="70">
        <f t="shared" si="89"/>
        <v>0</v>
      </c>
      <c r="Y571" s="71">
        <f t="shared" si="90"/>
        <v>0</v>
      </c>
    </row>
    <row r="572" spans="14:25" x14ac:dyDescent="0.25">
      <c r="N572" s="4">
        <f t="shared" si="82"/>
        <v>1993</v>
      </c>
      <c r="O572" s="4">
        <f t="shared" si="83"/>
        <v>6</v>
      </c>
      <c r="P572" s="64">
        <v>34121</v>
      </c>
      <c r="Q572" s="31">
        <f t="shared" si="84"/>
        <v>199306</v>
      </c>
      <c r="R572" s="64" t="str">
        <f t="shared" si="85"/>
        <v>Wet</v>
      </c>
      <c r="S572" s="65">
        <v>87399.999999999985</v>
      </c>
      <c r="T572" s="65">
        <f t="shared" si="86"/>
        <v>0</v>
      </c>
      <c r="U572" s="69">
        <f t="shared" si="91"/>
        <v>0</v>
      </c>
      <c r="V572" s="70">
        <f t="shared" si="87"/>
        <v>0</v>
      </c>
      <c r="W572" s="70">
        <f t="shared" si="88"/>
        <v>0</v>
      </c>
      <c r="X572" s="70">
        <f t="shared" si="89"/>
        <v>0</v>
      </c>
      <c r="Y572" s="71">
        <f t="shared" si="90"/>
        <v>0</v>
      </c>
    </row>
    <row r="573" spans="14:25" x14ac:dyDescent="0.25">
      <c r="N573" s="4">
        <f t="shared" si="82"/>
        <v>1993</v>
      </c>
      <c r="O573" s="4">
        <f t="shared" si="83"/>
        <v>7</v>
      </c>
      <c r="P573" s="64">
        <v>34151</v>
      </c>
      <c r="Q573" s="31">
        <f t="shared" si="84"/>
        <v>199307</v>
      </c>
      <c r="R573" s="64" t="str">
        <f t="shared" si="85"/>
        <v>Wet</v>
      </c>
      <c r="S573" s="65">
        <v>0</v>
      </c>
      <c r="T573" s="65">
        <f t="shared" si="86"/>
        <v>0</v>
      </c>
      <c r="U573" s="69">
        <f t="shared" si="91"/>
        <v>0</v>
      </c>
      <c r="V573" s="70">
        <f t="shared" si="87"/>
        <v>0</v>
      </c>
      <c r="W573" s="70">
        <f t="shared" si="88"/>
        <v>0</v>
      </c>
      <c r="X573" s="70">
        <f t="shared" si="89"/>
        <v>0</v>
      </c>
      <c r="Y573" s="71">
        <f t="shared" si="90"/>
        <v>0</v>
      </c>
    </row>
    <row r="574" spans="14:25" x14ac:dyDescent="0.25">
      <c r="N574" s="4">
        <f t="shared" si="82"/>
        <v>1993</v>
      </c>
      <c r="O574" s="4">
        <f t="shared" si="83"/>
        <v>8</v>
      </c>
      <c r="P574" s="64">
        <v>34182</v>
      </c>
      <c r="Q574" s="31">
        <f t="shared" si="84"/>
        <v>199308</v>
      </c>
      <c r="R574" s="64" t="str">
        <f t="shared" si="85"/>
        <v>Wet</v>
      </c>
      <c r="S574" s="65">
        <v>0</v>
      </c>
      <c r="T574" s="65">
        <f t="shared" si="86"/>
        <v>0</v>
      </c>
      <c r="U574" s="69">
        <f t="shared" si="91"/>
        <v>0</v>
      </c>
      <c r="V574" s="70">
        <f t="shared" si="87"/>
        <v>0</v>
      </c>
      <c r="W574" s="70">
        <f t="shared" si="88"/>
        <v>0</v>
      </c>
      <c r="X574" s="70">
        <f t="shared" si="89"/>
        <v>0</v>
      </c>
      <c r="Y574" s="71">
        <f t="shared" si="90"/>
        <v>0</v>
      </c>
    </row>
    <row r="575" spans="14:25" x14ac:dyDescent="0.25">
      <c r="N575" s="4">
        <f t="shared" si="82"/>
        <v>1993</v>
      </c>
      <c r="O575" s="4">
        <f t="shared" si="83"/>
        <v>9</v>
      </c>
      <c r="P575" s="64">
        <v>34213</v>
      </c>
      <c r="Q575" s="31">
        <f t="shared" si="84"/>
        <v>199309</v>
      </c>
      <c r="R575" s="64" t="str">
        <f t="shared" si="85"/>
        <v>Wet</v>
      </c>
      <c r="S575" s="65">
        <v>0</v>
      </c>
      <c r="T575" s="65">
        <f t="shared" si="86"/>
        <v>0</v>
      </c>
      <c r="U575" s="69">
        <f t="shared" si="91"/>
        <v>0</v>
      </c>
      <c r="V575" s="70">
        <f t="shared" si="87"/>
        <v>0</v>
      </c>
      <c r="W575" s="70">
        <f t="shared" si="88"/>
        <v>0</v>
      </c>
      <c r="X575" s="70">
        <f t="shared" si="89"/>
        <v>0</v>
      </c>
      <c r="Y575" s="71">
        <f t="shared" si="90"/>
        <v>0</v>
      </c>
    </row>
    <row r="576" spans="14:25" x14ac:dyDescent="0.25">
      <c r="N576" s="4">
        <f t="shared" si="82"/>
        <v>1993</v>
      </c>
      <c r="O576" s="4">
        <f t="shared" si="83"/>
        <v>10</v>
      </c>
      <c r="P576" s="64">
        <v>34243</v>
      </c>
      <c r="Q576" s="31">
        <f t="shared" si="84"/>
        <v>199310</v>
      </c>
      <c r="R576" s="64" t="str">
        <f t="shared" si="85"/>
        <v>Wet</v>
      </c>
      <c r="S576" s="65">
        <v>54500</v>
      </c>
      <c r="T576" s="65">
        <f t="shared" si="86"/>
        <v>778</v>
      </c>
      <c r="U576" s="69">
        <f t="shared" si="91"/>
        <v>778</v>
      </c>
      <c r="V576" s="70">
        <f t="shared" si="87"/>
        <v>0</v>
      </c>
      <c r="W576" s="70">
        <f t="shared" si="88"/>
        <v>1.7481942671619473</v>
      </c>
      <c r="X576" s="70">
        <f t="shared" si="89"/>
        <v>0</v>
      </c>
      <c r="Y576" s="71">
        <f t="shared" si="90"/>
        <v>0</v>
      </c>
    </row>
    <row r="577" spans="14:25" x14ac:dyDescent="0.25">
      <c r="N577" s="4">
        <f t="shared" si="82"/>
        <v>1993</v>
      </c>
      <c r="O577" s="4">
        <f t="shared" si="83"/>
        <v>11</v>
      </c>
      <c r="P577" s="64">
        <v>34274</v>
      </c>
      <c r="Q577" s="31">
        <f t="shared" si="84"/>
        <v>199311</v>
      </c>
      <c r="R577" s="64" t="str">
        <f t="shared" si="85"/>
        <v>Wet</v>
      </c>
      <c r="S577" s="65">
        <v>23799.999999999996</v>
      </c>
      <c r="T577" s="65">
        <f t="shared" si="86"/>
        <v>0</v>
      </c>
      <c r="U577" s="69">
        <f t="shared" si="91"/>
        <v>776.25180573283808</v>
      </c>
      <c r="V577" s="70">
        <f t="shared" si="87"/>
        <v>0</v>
      </c>
      <c r="W577" s="70">
        <f t="shared" si="88"/>
        <v>0.7941179830537991</v>
      </c>
      <c r="X577" s="70">
        <f t="shared" si="89"/>
        <v>0</v>
      </c>
      <c r="Y577" s="71">
        <f t="shared" si="90"/>
        <v>0</v>
      </c>
    </row>
    <row r="578" spans="14:25" x14ac:dyDescent="0.25">
      <c r="N578" s="4">
        <f t="shared" si="82"/>
        <v>1993</v>
      </c>
      <c r="O578" s="4">
        <f t="shared" si="83"/>
        <v>12</v>
      </c>
      <c r="P578" s="64">
        <v>34304</v>
      </c>
      <c r="Q578" s="31">
        <f t="shared" si="84"/>
        <v>199312</v>
      </c>
      <c r="R578" s="64" t="str">
        <f t="shared" si="85"/>
        <v>Wet</v>
      </c>
      <c r="S578" s="65">
        <v>0</v>
      </c>
      <c r="T578" s="65">
        <f t="shared" si="86"/>
        <v>0</v>
      </c>
      <c r="U578" s="69">
        <f t="shared" si="91"/>
        <v>775.45768774978433</v>
      </c>
      <c r="V578" s="70">
        <f t="shared" si="87"/>
        <v>0</v>
      </c>
      <c r="W578" s="70">
        <f t="shared" si="88"/>
        <v>0.21714113345797278</v>
      </c>
      <c r="X578" s="70">
        <f t="shared" si="89"/>
        <v>0</v>
      </c>
      <c r="Y578" s="71">
        <f t="shared" si="90"/>
        <v>0</v>
      </c>
    </row>
    <row r="579" spans="14:25" x14ac:dyDescent="0.25">
      <c r="N579" s="4">
        <f t="shared" si="82"/>
        <v>1994</v>
      </c>
      <c r="O579" s="4">
        <f t="shared" si="83"/>
        <v>1</v>
      </c>
      <c r="P579" s="64">
        <v>34335</v>
      </c>
      <c r="Q579" s="31">
        <f t="shared" si="84"/>
        <v>199401</v>
      </c>
      <c r="R579" s="64" t="str">
        <f t="shared" si="85"/>
        <v>Normal</v>
      </c>
      <c r="S579" s="65">
        <v>8100.0000000000018</v>
      </c>
      <c r="T579" s="65">
        <f t="shared" si="86"/>
        <v>0</v>
      </c>
      <c r="U579" s="69">
        <f t="shared" si="91"/>
        <v>775.24054661632636</v>
      </c>
      <c r="V579" s="70">
        <f t="shared" si="87"/>
        <v>0</v>
      </c>
      <c r="W579" s="70">
        <f t="shared" si="88"/>
        <v>0.49090298929130283</v>
      </c>
      <c r="X579" s="70">
        <f t="shared" si="89"/>
        <v>0</v>
      </c>
      <c r="Y579" s="71">
        <f t="shared" si="90"/>
        <v>0</v>
      </c>
    </row>
    <row r="580" spans="14:25" x14ac:dyDescent="0.25">
      <c r="N580" s="4">
        <f t="shared" si="82"/>
        <v>1994</v>
      </c>
      <c r="O580" s="4">
        <f t="shared" si="83"/>
        <v>2</v>
      </c>
      <c r="P580" s="64">
        <v>34366</v>
      </c>
      <c r="Q580" s="31">
        <f t="shared" si="84"/>
        <v>199402</v>
      </c>
      <c r="R580" s="64" t="str">
        <f t="shared" si="85"/>
        <v>Normal</v>
      </c>
      <c r="S580" s="65">
        <v>75700</v>
      </c>
      <c r="T580" s="65">
        <f t="shared" si="86"/>
        <v>0</v>
      </c>
      <c r="U580" s="69">
        <f t="shared" si="91"/>
        <v>774.74964362703508</v>
      </c>
      <c r="V580" s="70">
        <f t="shared" si="87"/>
        <v>0</v>
      </c>
      <c r="W580" s="70">
        <f t="shared" si="88"/>
        <v>1.6419751662605278</v>
      </c>
      <c r="X580" s="70">
        <f t="shared" si="89"/>
        <v>0</v>
      </c>
      <c r="Y580" s="71">
        <f t="shared" si="90"/>
        <v>0</v>
      </c>
    </row>
    <row r="581" spans="14:25" x14ac:dyDescent="0.25">
      <c r="N581" s="4">
        <f t="shared" si="82"/>
        <v>1994</v>
      </c>
      <c r="O581" s="4">
        <f t="shared" si="83"/>
        <v>3</v>
      </c>
      <c r="P581" s="64">
        <v>34394</v>
      </c>
      <c r="Q581" s="31">
        <f t="shared" si="84"/>
        <v>199403</v>
      </c>
      <c r="R581" s="64" t="str">
        <f t="shared" si="85"/>
        <v>Normal</v>
      </c>
      <c r="S581" s="65">
        <v>32000</v>
      </c>
      <c r="T581" s="65">
        <f t="shared" si="86"/>
        <v>0</v>
      </c>
      <c r="U581" s="69">
        <f t="shared" si="91"/>
        <v>773.10766846077456</v>
      </c>
      <c r="V581" s="70">
        <f t="shared" si="87"/>
        <v>773.10766846077456</v>
      </c>
      <c r="W581" s="70">
        <f t="shared" si="88"/>
        <v>0</v>
      </c>
      <c r="X581" s="70">
        <f t="shared" si="89"/>
        <v>34.906101433243336</v>
      </c>
      <c r="Y581" s="71">
        <f t="shared" si="90"/>
        <v>738.20156702753127</v>
      </c>
    </row>
    <row r="582" spans="14:25" x14ac:dyDescent="0.25">
      <c r="N582" s="4">
        <f t="shared" si="82"/>
        <v>1994</v>
      </c>
      <c r="O582" s="4">
        <f t="shared" si="83"/>
        <v>4</v>
      </c>
      <c r="P582" s="64">
        <v>34425</v>
      </c>
      <c r="Q582" s="31">
        <f t="shared" si="84"/>
        <v>199404</v>
      </c>
      <c r="R582" s="64" t="str">
        <f t="shared" si="85"/>
        <v>Normal</v>
      </c>
      <c r="S582" s="65">
        <v>39400.000000000007</v>
      </c>
      <c r="T582" s="65">
        <f t="shared" si="86"/>
        <v>0</v>
      </c>
      <c r="U582" s="69">
        <f t="shared" si="91"/>
        <v>0</v>
      </c>
      <c r="V582" s="70">
        <f t="shared" si="87"/>
        <v>0</v>
      </c>
      <c r="W582" s="70">
        <f t="shared" si="88"/>
        <v>0</v>
      </c>
      <c r="X582" s="70">
        <f t="shared" si="89"/>
        <v>0</v>
      </c>
      <c r="Y582" s="71">
        <f t="shared" si="90"/>
        <v>0</v>
      </c>
    </row>
    <row r="583" spans="14:25" x14ac:dyDescent="0.25">
      <c r="N583" s="4">
        <f t="shared" si="82"/>
        <v>1994</v>
      </c>
      <c r="O583" s="4">
        <f t="shared" si="83"/>
        <v>5</v>
      </c>
      <c r="P583" s="64">
        <v>34455</v>
      </c>
      <c r="Q583" s="31">
        <f t="shared" si="84"/>
        <v>199405</v>
      </c>
      <c r="R583" s="64" t="str">
        <f t="shared" si="85"/>
        <v>Normal</v>
      </c>
      <c r="S583" s="65">
        <v>27500</v>
      </c>
      <c r="T583" s="65">
        <f t="shared" si="86"/>
        <v>0</v>
      </c>
      <c r="U583" s="69">
        <f t="shared" si="91"/>
        <v>0</v>
      </c>
      <c r="V583" s="70">
        <f t="shared" si="87"/>
        <v>0</v>
      </c>
      <c r="W583" s="70">
        <f t="shared" si="88"/>
        <v>0</v>
      </c>
      <c r="X583" s="70">
        <f t="shared" si="89"/>
        <v>0</v>
      </c>
      <c r="Y583" s="71">
        <f t="shared" si="90"/>
        <v>0</v>
      </c>
    </row>
    <row r="584" spans="14:25" x14ac:dyDescent="0.25">
      <c r="N584" s="4">
        <f t="shared" si="82"/>
        <v>1994</v>
      </c>
      <c r="O584" s="4">
        <f t="shared" si="83"/>
        <v>6</v>
      </c>
      <c r="P584" s="64">
        <v>34486</v>
      </c>
      <c r="Q584" s="31">
        <f t="shared" si="84"/>
        <v>199406</v>
      </c>
      <c r="R584" s="64" t="str">
        <f t="shared" si="85"/>
        <v>Normal</v>
      </c>
      <c r="S584" s="65">
        <v>105799.99999999999</v>
      </c>
      <c r="T584" s="65">
        <f t="shared" si="86"/>
        <v>0</v>
      </c>
      <c r="U584" s="69">
        <f t="shared" si="91"/>
        <v>0</v>
      </c>
      <c r="V584" s="70">
        <f t="shared" si="87"/>
        <v>0</v>
      </c>
      <c r="W584" s="70">
        <f t="shared" si="88"/>
        <v>0</v>
      </c>
      <c r="X584" s="70">
        <f t="shared" si="89"/>
        <v>0</v>
      </c>
      <c r="Y584" s="71">
        <f t="shared" si="90"/>
        <v>0</v>
      </c>
    </row>
    <row r="585" spans="14:25" x14ac:dyDescent="0.25">
      <c r="N585" s="4">
        <f t="shared" si="82"/>
        <v>1994</v>
      </c>
      <c r="O585" s="4">
        <f t="shared" si="83"/>
        <v>7</v>
      </c>
      <c r="P585" s="64">
        <v>34516</v>
      </c>
      <c r="Q585" s="31">
        <f t="shared" si="84"/>
        <v>199407</v>
      </c>
      <c r="R585" s="64" t="str">
        <f t="shared" si="85"/>
        <v>Normal</v>
      </c>
      <c r="S585" s="65">
        <v>0</v>
      </c>
      <c r="T585" s="65">
        <f t="shared" si="86"/>
        <v>0</v>
      </c>
      <c r="U585" s="69">
        <f t="shared" si="91"/>
        <v>0</v>
      </c>
      <c r="V585" s="70">
        <f t="shared" si="87"/>
        <v>0</v>
      </c>
      <c r="W585" s="70">
        <f t="shared" si="88"/>
        <v>0</v>
      </c>
      <c r="X585" s="70">
        <f t="shared" si="89"/>
        <v>0</v>
      </c>
      <c r="Y585" s="71">
        <f t="shared" si="90"/>
        <v>0</v>
      </c>
    </row>
    <row r="586" spans="14:25" x14ac:dyDescent="0.25">
      <c r="N586" s="4">
        <f t="shared" si="82"/>
        <v>1994</v>
      </c>
      <c r="O586" s="4">
        <f t="shared" si="83"/>
        <v>8</v>
      </c>
      <c r="P586" s="64">
        <v>34547</v>
      </c>
      <c r="Q586" s="31">
        <f t="shared" si="84"/>
        <v>199408</v>
      </c>
      <c r="R586" s="64" t="str">
        <f t="shared" si="85"/>
        <v>Normal</v>
      </c>
      <c r="S586" s="65">
        <v>37400</v>
      </c>
      <c r="T586" s="65">
        <f t="shared" si="86"/>
        <v>0</v>
      </c>
      <c r="U586" s="69">
        <f t="shared" si="91"/>
        <v>0</v>
      </c>
      <c r="V586" s="70">
        <f t="shared" si="87"/>
        <v>0</v>
      </c>
      <c r="W586" s="70">
        <f t="shared" si="88"/>
        <v>0</v>
      </c>
      <c r="X586" s="70">
        <f t="shared" si="89"/>
        <v>0</v>
      </c>
      <c r="Y586" s="71">
        <f t="shared" si="90"/>
        <v>0</v>
      </c>
    </row>
    <row r="587" spans="14:25" x14ac:dyDescent="0.25">
      <c r="N587" s="4">
        <f t="shared" si="82"/>
        <v>1994</v>
      </c>
      <c r="O587" s="4">
        <f t="shared" si="83"/>
        <v>9</v>
      </c>
      <c r="P587" s="64">
        <v>34578</v>
      </c>
      <c r="Q587" s="31">
        <f t="shared" si="84"/>
        <v>199409</v>
      </c>
      <c r="R587" s="64" t="str">
        <f t="shared" si="85"/>
        <v>Normal</v>
      </c>
      <c r="S587" s="65">
        <v>34700</v>
      </c>
      <c r="T587" s="65">
        <f t="shared" si="86"/>
        <v>0</v>
      </c>
      <c r="U587" s="69">
        <f t="shared" si="91"/>
        <v>0</v>
      </c>
      <c r="V587" s="70">
        <f t="shared" si="87"/>
        <v>0</v>
      </c>
      <c r="W587" s="70">
        <f t="shared" si="88"/>
        <v>0</v>
      </c>
      <c r="X587" s="70">
        <f t="shared" si="89"/>
        <v>0</v>
      </c>
      <c r="Y587" s="71">
        <f t="shared" si="90"/>
        <v>0</v>
      </c>
    </row>
    <row r="588" spans="14:25" x14ac:dyDescent="0.25">
      <c r="N588" s="4">
        <f t="shared" si="82"/>
        <v>1994</v>
      </c>
      <c r="O588" s="4">
        <f t="shared" si="83"/>
        <v>10</v>
      </c>
      <c r="P588" s="64">
        <v>34608</v>
      </c>
      <c r="Q588" s="31">
        <f t="shared" si="84"/>
        <v>199410</v>
      </c>
      <c r="R588" s="64" t="str">
        <f t="shared" si="85"/>
        <v>Normal</v>
      </c>
      <c r="S588" s="65">
        <v>59700</v>
      </c>
      <c r="T588" s="65">
        <f t="shared" si="86"/>
        <v>778</v>
      </c>
      <c r="U588" s="69">
        <f t="shared" si="91"/>
        <v>778</v>
      </c>
      <c r="V588" s="70">
        <f t="shared" si="87"/>
        <v>0</v>
      </c>
      <c r="W588" s="70">
        <f t="shared" si="88"/>
        <v>1.7481942671619473</v>
      </c>
      <c r="X588" s="70">
        <f t="shared" si="89"/>
        <v>0</v>
      </c>
      <c r="Y588" s="71">
        <f t="shared" si="90"/>
        <v>0</v>
      </c>
    </row>
    <row r="589" spans="14:25" x14ac:dyDescent="0.25">
      <c r="N589" s="4">
        <f t="shared" si="82"/>
        <v>1994</v>
      </c>
      <c r="O589" s="4">
        <f t="shared" si="83"/>
        <v>11</v>
      </c>
      <c r="P589" s="64">
        <v>34639</v>
      </c>
      <c r="Q589" s="31">
        <f t="shared" si="84"/>
        <v>199411</v>
      </c>
      <c r="R589" s="64" t="str">
        <f t="shared" si="85"/>
        <v>Normal</v>
      </c>
      <c r="S589" s="65">
        <v>10799.999999999996</v>
      </c>
      <c r="T589" s="65">
        <f t="shared" si="86"/>
        <v>0</v>
      </c>
      <c r="U589" s="69">
        <f t="shared" si="91"/>
        <v>776.25180573283808</v>
      </c>
      <c r="V589" s="70">
        <f t="shared" si="87"/>
        <v>0</v>
      </c>
      <c r="W589" s="70">
        <f t="shared" si="88"/>
        <v>0.7941179830537991</v>
      </c>
      <c r="X589" s="70">
        <f t="shared" si="89"/>
        <v>0</v>
      </c>
      <c r="Y589" s="71">
        <f t="shared" si="90"/>
        <v>0</v>
      </c>
    </row>
    <row r="590" spans="14:25" x14ac:dyDescent="0.25">
      <c r="N590" s="4">
        <f t="shared" si="82"/>
        <v>1994</v>
      </c>
      <c r="O590" s="4">
        <f t="shared" si="83"/>
        <v>12</v>
      </c>
      <c r="P590" s="64">
        <v>34669</v>
      </c>
      <c r="Q590" s="31">
        <f t="shared" si="84"/>
        <v>199412</v>
      </c>
      <c r="R590" s="64" t="str">
        <f t="shared" si="85"/>
        <v>Normal</v>
      </c>
      <c r="S590" s="65">
        <v>3100.0000000000014</v>
      </c>
      <c r="T590" s="65">
        <f t="shared" si="86"/>
        <v>0</v>
      </c>
      <c r="U590" s="69">
        <f t="shared" si="91"/>
        <v>775.45768774978433</v>
      </c>
      <c r="V590" s="70">
        <f t="shared" si="87"/>
        <v>0</v>
      </c>
      <c r="W590" s="70">
        <f t="shared" si="88"/>
        <v>0.21714113345797278</v>
      </c>
      <c r="X590" s="70">
        <f t="shared" si="89"/>
        <v>0</v>
      </c>
      <c r="Y590" s="71">
        <f t="shared" si="90"/>
        <v>0</v>
      </c>
    </row>
  </sheetData>
  <mergeCells count="2">
    <mergeCell ref="G14:I14"/>
    <mergeCell ref="J14:L14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9CDA4-76DF-4DBC-8D30-4C119CF61B27}">
  <dimension ref="A3:AH80"/>
  <sheetViews>
    <sheetView workbookViewId="0">
      <selection activeCell="B48" sqref="B48"/>
    </sheetView>
  </sheetViews>
  <sheetFormatPr defaultRowHeight="15" x14ac:dyDescent="0.25"/>
  <cols>
    <col min="17" max="17" width="18.7109375" customWidth="1"/>
    <col min="18" max="18" width="10.140625" customWidth="1"/>
    <col min="19" max="19" width="10.28515625" customWidth="1"/>
    <col min="29" max="29" width="8.7109375" customWidth="1"/>
    <col min="31" max="31" width="10" customWidth="1"/>
  </cols>
  <sheetData>
    <row r="3" spans="1:34" ht="18.75" x14ac:dyDescent="0.3">
      <c r="A3" s="1" t="s">
        <v>28</v>
      </c>
      <c r="Q3" s="2" t="s">
        <v>8</v>
      </c>
    </row>
    <row r="6" spans="1:34" x14ac:dyDescent="0.25">
      <c r="Q6" t="s">
        <v>29</v>
      </c>
    </row>
    <row r="7" spans="1:34" x14ac:dyDescent="0.25">
      <c r="Q7" t="s">
        <v>30</v>
      </c>
    </row>
    <row r="8" spans="1:34" ht="15.75" thickBot="1" x14ac:dyDescent="0.3">
      <c r="A8" s="3" t="s">
        <v>9</v>
      </c>
      <c r="B8" s="3" t="s">
        <v>10</v>
      </c>
      <c r="C8" s="3" t="s">
        <v>11</v>
      </c>
      <c r="D8" s="3" t="s">
        <v>12</v>
      </c>
      <c r="E8" s="3" t="s">
        <v>13</v>
      </c>
      <c r="F8" s="3" t="s">
        <v>14</v>
      </c>
      <c r="G8" s="3" t="s">
        <v>15</v>
      </c>
      <c r="H8" s="3" t="s">
        <v>16</v>
      </c>
      <c r="I8" s="3" t="s">
        <v>17</v>
      </c>
      <c r="J8" s="3" t="s">
        <v>18</v>
      </c>
      <c r="K8" s="3" t="s">
        <v>19</v>
      </c>
      <c r="L8" s="3" t="s">
        <v>20</v>
      </c>
      <c r="M8" s="3" t="s">
        <v>21</v>
      </c>
      <c r="N8" s="3" t="s">
        <v>22</v>
      </c>
      <c r="AG8" t="s">
        <v>31</v>
      </c>
      <c r="AH8" s="17" t="s">
        <v>32</v>
      </c>
    </row>
    <row r="9" spans="1:34" x14ac:dyDescent="0.25">
      <c r="A9" s="4">
        <v>1974</v>
      </c>
      <c r="B9" s="4"/>
      <c r="C9" s="4"/>
      <c r="D9" s="4"/>
      <c r="E9" s="4"/>
      <c r="F9" s="4"/>
      <c r="G9" s="4"/>
      <c r="H9" s="4"/>
      <c r="I9" s="4"/>
      <c r="J9" s="4"/>
      <c r="K9" s="5">
        <f t="shared" ref="K9:M40" si="0">R10</f>
        <v>79.192122872045729</v>
      </c>
      <c r="L9" s="5">
        <f t="shared" si="0"/>
        <v>75.754182312790363</v>
      </c>
      <c r="M9" s="5">
        <f t="shared" si="0"/>
        <v>73.596141079971858</v>
      </c>
      <c r="N9" s="4" t="str">
        <f t="shared" ref="N9:N41" si="1">AH9</f>
        <v>Wet</v>
      </c>
      <c r="Q9" s="6" t="s">
        <v>23</v>
      </c>
      <c r="R9" s="18" t="s">
        <v>19</v>
      </c>
      <c r="S9" s="18" t="s">
        <v>20</v>
      </c>
      <c r="T9" s="18" t="s">
        <v>21</v>
      </c>
      <c r="U9" s="18" t="s">
        <v>10</v>
      </c>
      <c r="V9" s="18" t="s">
        <v>11</v>
      </c>
      <c r="W9" s="18" t="s">
        <v>12</v>
      </c>
      <c r="X9" s="18" t="s">
        <v>13</v>
      </c>
      <c r="Y9" s="18" t="s">
        <v>14</v>
      </c>
      <c r="Z9" s="18" t="s">
        <v>15</v>
      </c>
      <c r="AA9" s="18" t="s">
        <v>16</v>
      </c>
      <c r="AB9" s="18" t="s">
        <v>17</v>
      </c>
      <c r="AC9" s="18" t="s">
        <v>18</v>
      </c>
      <c r="AD9" s="19" t="s">
        <v>24</v>
      </c>
      <c r="AE9" s="20" t="s">
        <v>33</v>
      </c>
      <c r="AG9">
        <v>1974</v>
      </c>
      <c r="AH9" s="17" t="s">
        <v>6</v>
      </c>
    </row>
    <row r="10" spans="1:34" x14ac:dyDescent="0.25">
      <c r="A10" s="4">
        <f t="shared" ref="A10:A41" si="2">A9+1</f>
        <v>1975</v>
      </c>
      <c r="B10" s="5">
        <f t="shared" ref="B10:J38" si="3">U10</f>
        <v>86.441821459360654</v>
      </c>
      <c r="C10" s="5">
        <f t="shared" si="3"/>
        <v>89.068174233660102</v>
      </c>
      <c r="D10" s="5">
        <f t="shared" si="3"/>
        <v>94.359374219886377</v>
      </c>
      <c r="E10" s="5">
        <f t="shared" si="3"/>
        <v>95.341772865314852</v>
      </c>
      <c r="F10" s="5">
        <f t="shared" si="3"/>
        <v>92.524585725244833</v>
      </c>
      <c r="G10" s="5">
        <f t="shared" si="3"/>
        <v>93.54246614985459</v>
      </c>
      <c r="H10" s="5">
        <f t="shared" si="3"/>
        <v>91.11443272845645</v>
      </c>
      <c r="I10" s="5">
        <f t="shared" si="3"/>
        <v>66.85356134565518</v>
      </c>
      <c r="J10" s="5">
        <f t="shared" si="3"/>
        <v>83.648963015366462</v>
      </c>
      <c r="K10" s="5">
        <f t="shared" si="0"/>
        <v>65.856758393907512</v>
      </c>
      <c r="L10" s="5">
        <f t="shared" si="0"/>
        <v>72.210208331358444</v>
      </c>
      <c r="M10" s="5">
        <f t="shared" si="0"/>
        <v>82.938425714688492</v>
      </c>
      <c r="N10" s="4" t="str">
        <f t="shared" si="1"/>
        <v>Normal</v>
      </c>
      <c r="Q10" s="21">
        <v>1975</v>
      </c>
      <c r="R10" s="5">
        <v>79.192122872045729</v>
      </c>
      <c r="S10" s="5">
        <v>75.754182312790363</v>
      </c>
      <c r="T10" s="5">
        <v>73.596141079971858</v>
      </c>
      <c r="U10" s="5">
        <v>86.441821459360654</v>
      </c>
      <c r="V10" s="5">
        <v>89.068174233660102</v>
      </c>
      <c r="W10" s="5">
        <v>94.359374219886377</v>
      </c>
      <c r="X10" s="5">
        <v>95.341772865314852</v>
      </c>
      <c r="Y10" s="5">
        <v>92.524585725244833</v>
      </c>
      <c r="Z10" s="5">
        <v>93.54246614985459</v>
      </c>
      <c r="AA10" s="5">
        <v>91.11443272845645</v>
      </c>
      <c r="AB10" s="5">
        <v>66.85356134565518</v>
      </c>
      <c r="AC10" s="5">
        <v>83.648963015366462</v>
      </c>
      <c r="AD10" s="8">
        <v>1021.4375980076074</v>
      </c>
      <c r="AE10" s="22" t="s">
        <v>5</v>
      </c>
      <c r="AG10">
        <v>1975</v>
      </c>
      <c r="AH10" t="s">
        <v>5</v>
      </c>
    </row>
    <row r="11" spans="1:34" x14ac:dyDescent="0.25">
      <c r="A11" s="4">
        <f t="shared" si="2"/>
        <v>1976</v>
      </c>
      <c r="B11" s="5">
        <f t="shared" si="3"/>
        <v>73.985032884520479</v>
      </c>
      <c r="C11" s="5">
        <f t="shared" si="3"/>
        <v>91.604238560888916</v>
      </c>
      <c r="D11" s="5">
        <f t="shared" si="3"/>
        <v>93.014445276916376</v>
      </c>
      <c r="E11" s="5">
        <f t="shared" si="3"/>
        <v>89.837821204171632</v>
      </c>
      <c r="F11" s="5">
        <f t="shared" si="3"/>
        <v>92.824500381713733</v>
      </c>
      <c r="G11" s="5">
        <f t="shared" si="3"/>
        <v>73.172782666893909</v>
      </c>
      <c r="H11" s="5">
        <f t="shared" si="3"/>
        <v>37.650621146485719</v>
      </c>
      <c r="I11" s="5">
        <f t="shared" si="3"/>
        <v>11.945078027287082</v>
      </c>
      <c r="J11" s="5">
        <f t="shared" si="3"/>
        <v>41.334097791481327</v>
      </c>
      <c r="K11" s="5">
        <f t="shared" si="0"/>
        <v>82.99947338009224</v>
      </c>
      <c r="L11" s="5">
        <f t="shared" si="0"/>
        <v>74.59116580740374</v>
      </c>
      <c r="M11" s="5">
        <f t="shared" si="0"/>
        <v>74.491879939589126</v>
      </c>
      <c r="N11" s="4" t="str">
        <f t="shared" si="1"/>
        <v>Dry</v>
      </c>
      <c r="Q11" s="21">
        <v>1976</v>
      </c>
      <c r="R11" s="5">
        <v>65.856758393907512</v>
      </c>
      <c r="S11" s="5">
        <v>72.210208331358444</v>
      </c>
      <c r="T11" s="5">
        <v>82.938425714688492</v>
      </c>
      <c r="U11" s="5">
        <v>73.985032884520479</v>
      </c>
      <c r="V11" s="5">
        <v>91.604238560888916</v>
      </c>
      <c r="W11" s="5">
        <v>93.014445276916376</v>
      </c>
      <c r="X11" s="5">
        <v>89.837821204171632</v>
      </c>
      <c r="Y11" s="5">
        <v>92.824500381713733</v>
      </c>
      <c r="Z11" s="5">
        <v>73.172782666893909</v>
      </c>
      <c r="AA11" s="5">
        <v>37.650621146485719</v>
      </c>
      <c r="AB11" s="5">
        <v>11.945078027287082</v>
      </c>
      <c r="AC11" s="5">
        <v>41.334097791481327</v>
      </c>
      <c r="AD11" s="8">
        <v>826.37401038031362</v>
      </c>
      <c r="AE11" s="23" t="s">
        <v>7</v>
      </c>
      <c r="AG11">
        <v>1976</v>
      </c>
      <c r="AH11" s="17" t="s">
        <v>7</v>
      </c>
    </row>
    <row r="12" spans="1:34" x14ac:dyDescent="0.25">
      <c r="A12" s="4">
        <f t="shared" si="2"/>
        <v>1977</v>
      </c>
      <c r="B12" s="5">
        <f t="shared" si="3"/>
        <v>78.057139375850966</v>
      </c>
      <c r="C12" s="5">
        <f t="shared" si="3"/>
        <v>90.511391735723009</v>
      </c>
      <c r="D12" s="5">
        <f t="shared" si="3"/>
        <v>97.637735426673316</v>
      </c>
      <c r="E12" s="5">
        <f t="shared" si="3"/>
        <v>84.993241645104717</v>
      </c>
      <c r="F12" s="5">
        <f t="shared" si="3"/>
        <v>94.199485123870545</v>
      </c>
      <c r="G12" s="5">
        <f t="shared" si="3"/>
        <v>92.581030236113293</v>
      </c>
      <c r="H12" s="5">
        <f t="shared" si="3"/>
        <v>57.253266620658906</v>
      </c>
      <c r="I12" s="5">
        <f t="shared" si="3"/>
        <v>64.529472610909579</v>
      </c>
      <c r="J12" s="5">
        <f t="shared" si="3"/>
        <v>86.512377709084831</v>
      </c>
      <c r="K12" s="5">
        <f t="shared" si="0"/>
        <v>84.12742571751005</v>
      </c>
      <c r="L12" s="5">
        <f t="shared" si="0"/>
        <v>82.408566292593605</v>
      </c>
      <c r="M12" s="5">
        <f t="shared" si="0"/>
        <v>79.430359905127261</v>
      </c>
      <c r="N12" s="4" t="str">
        <f t="shared" si="1"/>
        <v>Normal</v>
      </c>
      <c r="Q12" s="21">
        <v>1977</v>
      </c>
      <c r="R12" s="5">
        <v>82.99947338009224</v>
      </c>
      <c r="S12" s="5">
        <v>74.59116580740374</v>
      </c>
      <c r="T12" s="5">
        <v>74.491879939589126</v>
      </c>
      <c r="U12" s="5">
        <v>78.057139375850966</v>
      </c>
      <c r="V12" s="5">
        <v>90.511391735723009</v>
      </c>
      <c r="W12" s="5">
        <v>97.637735426673316</v>
      </c>
      <c r="X12" s="5">
        <v>84.993241645104717</v>
      </c>
      <c r="Y12" s="5">
        <v>94.199485123870545</v>
      </c>
      <c r="Z12" s="5">
        <v>92.581030236113293</v>
      </c>
      <c r="AA12" s="5">
        <v>57.253266620658906</v>
      </c>
      <c r="AB12" s="5">
        <v>64.529472610909579</v>
      </c>
      <c r="AC12" s="5">
        <v>86.512377709084831</v>
      </c>
      <c r="AD12" s="8">
        <v>978.35765961107427</v>
      </c>
      <c r="AE12" s="22" t="s">
        <v>5</v>
      </c>
      <c r="AG12">
        <v>1977</v>
      </c>
      <c r="AH12" t="s">
        <v>5</v>
      </c>
    </row>
    <row r="13" spans="1:34" x14ac:dyDescent="0.25">
      <c r="A13" s="4">
        <f t="shared" si="2"/>
        <v>1978</v>
      </c>
      <c r="B13" s="5">
        <f t="shared" si="3"/>
        <v>69.259544297317916</v>
      </c>
      <c r="C13" s="5">
        <f t="shared" si="3"/>
        <v>94.04011083640944</v>
      </c>
      <c r="D13" s="5">
        <f t="shared" si="3"/>
        <v>98.156259197246982</v>
      </c>
      <c r="E13" s="5">
        <f t="shared" si="3"/>
        <v>94.87038111568836</v>
      </c>
      <c r="F13" s="5">
        <f t="shared" si="3"/>
        <v>92.87683248630492</v>
      </c>
      <c r="G13" s="5">
        <f t="shared" si="3"/>
        <v>86.675295430723054</v>
      </c>
      <c r="H13" s="5">
        <f t="shared" si="3"/>
        <v>32.149932181835538</v>
      </c>
      <c r="I13" s="5">
        <f t="shared" si="3"/>
        <v>47.798519011563258</v>
      </c>
      <c r="J13" s="5">
        <f t="shared" si="3"/>
        <v>41.671944200097641</v>
      </c>
      <c r="K13" s="5">
        <f t="shared" si="0"/>
        <v>61.789540801379189</v>
      </c>
      <c r="L13" s="5">
        <f t="shared" si="0"/>
        <v>75.205210802763759</v>
      </c>
      <c r="M13" s="5">
        <f t="shared" si="0"/>
        <v>84.626429805313819</v>
      </c>
      <c r="N13" s="4" t="str">
        <f t="shared" si="1"/>
        <v>Normal</v>
      </c>
      <c r="Q13" s="21">
        <v>1978</v>
      </c>
      <c r="R13" s="5">
        <v>84.12742571751005</v>
      </c>
      <c r="S13" s="5">
        <v>82.408566292593605</v>
      </c>
      <c r="T13" s="5">
        <v>79.430359905127261</v>
      </c>
      <c r="U13" s="5">
        <v>69.259544297317916</v>
      </c>
      <c r="V13" s="5">
        <v>94.04011083640944</v>
      </c>
      <c r="W13" s="5">
        <v>98.156259197246982</v>
      </c>
      <c r="X13" s="5">
        <v>94.87038111568836</v>
      </c>
      <c r="Y13" s="5">
        <v>92.87683248630492</v>
      </c>
      <c r="Z13" s="5">
        <v>86.675295430723054</v>
      </c>
      <c r="AA13" s="5">
        <v>32.149932181835538</v>
      </c>
      <c r="AB13" s="5">
        <v>47.798519011563258</v>
      </c>
      <c r="AC13" s="5">
        <v>41.671944200097641</v>
      </c>
      <c r="AD13" s="8">
        <v>903.46517067241803</v>
      </c>
      <c r="AE13" s="22" t="s">
        <v>5</v>
      </c>
      <c r="AG13">
        <v>1978</v>
      </c>
      <c r="AH13" t="s">
        <v>5</v>
      </c>
    </row>
    <row r="14" spans="1:34" x14ac:dyDescent="0.25">
      <c r="A14" s="4">
        <f t="shared" si="2"/>
        <v>1979</v>
      </c>
      <c r="B14" s="5">
        <f t="shared" si="3"/>
        <v>79.784308689195313</v>
      </c>
      <c r="C14" s="5">
        <f t="shared" si="3"/>
        <v>74.695236830433714</v>
      </c>
      <c r="D14" s="5">
        <f t="shared" si="3"/>
        <v>98.091905284760287</v>
      </c>
      <c r="E14" s="5">
        <f t="shared" si="3"/>
        <v>94.422074495552806</v>
      </c>
      <c r="F14" s="5">
        <f t="shared" si="3"/>
        <v>93.189843311425648</v>
      </c>
      <c r="G14" s="5">
        <f t="shared" si="3"/>
        <v>68.887972046999494</v>
      </c>
      <c r="H14" s="5">
        <f t="shared" si="3"/>
        <v>95.611823942963383</v>
      </c>
      <c r="I14" s="5">
        <f t="shared" si="3"/>
        <v>73.637533300494397</v>
      </c>
      <c r="J14" s="5">
        <f t="shared" si="3"/>
        <v>55.116829393926309</v>
      </c>
      <c r="K14" s="5">
        <f t="shared" si="0"/>
        <v>66.984867900006066</v>
      </c>
      <c r="L14" s="5">
        <f t="shared" si="0"/>
        <v>81.144424840371357</v>
      </c>
      <c r="M14" s="5">
        <f t="shared" si="0"/>
        <v>98.515081361241755</v>
      </c>
      <c r="N14" s="4" t="str">
        <f t="shared" si="1"/>
        <v>Normal</v>
      </c>
      <c r="Q14" s="21">
        <v>1979</v>
      </c>
      <c r="R14" s="5">
        <v>61.789540801379189</v>
      </c>
      <c r="S14" s="5">
        <v>75.205210802763759</v>
      </c>
      <c r="T14" s="5">
        <v>84.626429805313819</v>
      </c>
      <c r="U14" s="5">
        <v>79.784308689195313</v>
      </c>
      <c r="V14" s="5">
        <v>74.695236830433714</v>
      </c>
      <c r="W14" s="5">
        <v>98.091905284760287</v>
      </c>
      <c r="X14" s="5">
        <v>94.422074495552806</v>
      </c>
      <c r="Y14" s="5">
        <v>93.189843311425648</v>
      </c>
      <c r="Z14" s="5">
        <v>68.887972046999494</v>
      </c>
      <c r="AA14" s="5">
        <v>95.611823942963383</v>
      </c>
      <c r="AB14" s="5">
        <v>73.637533300494397</v>
      </c>
      <c r="AC14" s="5">
        <v>55.116829393926309</v>
      </c>
      <c r="AD14" s="8">
        <v>955.05870870520812</v>
      </c>
      <c r="AE14" s="22" t="s">
        <v>5</v>
      </c>
      <c r="AG14">
        <v>1979</v>
      </c>
      <c r="AH14" t="s">
        <v>5</v>
      </c>
    </row>
    <row r="15" spans="1:34" x14ac:dyDescent="0.25">
      <c r="A15" s="4">
        <f t="shared" si="2"/>
        <v>1980</v>
      </c>
      <c r="B15" s="5">
        <f t="shared" si="3"/>
        <v>73.344533431809396</v>
      </c>
      <c r="C15" s="5">
        <f t="shared" si="3"/>
        <v>93.65085251769051</v>
      </c>
      <c r="D15" s="5">
        <f t="shared" si="3"/>
        <v>98.241923760826467</v>
      </c>
      <c r="E15" s="5">
        <f t="shared" si="3"/>
        <v>95.262399447557982</v>
      </c>
      <c r="F15" s="5">
        <f t="shared" si="3"/>
        <v>78.189414069172926</v>
      </c>
      <c r="G15" s="5">
        <f t="shared" si="3"/>
        <v>96.744260632141959</v>
      </c>
      <c r="H15" s="5">
        <f t="shared" si="3"/>
        <v>74.053541226639936</v>
      </c>
      <c r="I15" s="5">
        <f t="shared" si="3"/>
        <v>74.879175600704912</v>
      </c>
      <c r="J15" s="5">
        <f t="shared" si="3"/>
        <v>56.3084451898103</v>
      </c>
      <c r="K15" s="5">
        <f t="shared" si="0"/>
        <v>73.025289662713476</v>
      </c>
      <c r="L15" s="5">
        <f t="shared" si="0"/>
        <v>71.474295434774831</v>
      </c>
      <c r="M15" s="5">
        <f t="shared" si="0"/>
        <v>87.434736115683336</v>
      </c>
      <c r="N15" s="4" t="str">
        <f t="shared" si="1"/>
        <v>Wet</v>
      </c>
      <c r="Q15" s="21">
        <v>1980</v>
      </c>
      <c r="R15" s="5">
        <v>66.984867900006066</v>
      </c>
      <c r="S15" s="5">
        <v>81.144424840371357</v>
      </c>
      <c r="T15" s="5">
        <v>98.515081361241755</v>
      </c>
      <c r="U15" s="5">
        <v>73.344533431809396</v>
      </c>
      <c r="V15" s="5">
        <v>93.65085251769051</v>
      </c>
      <c r="W15" s="5">
        <v>98.241923760826467</v>
      </c>
      <c r="X15" s="5">
        <v>95.262399447557982</v>
      </c>
      <c r="Y15" s="5">
        <v>78.189414069172926</v>
      </c>
      <c r="Z15" s="5">
        <v>96.744260632141959</v>
      </c>
      <c r="AA15" s="5">
        <v>74.053541226639936</v>
      </c>
      <c r="AB15" s="5">
        <v>74.879175600704912</v>
      </c>
      <c r="AC15" s="5">
        <v>56.3084451898103</v>
      </c>
      <c r="AD15" s="8">
        <v>987.31891997797356</v>
      </c>
      <c r="AE15" s="24" t="s">
        <v>6</v>
      </c>
      <c r="AG15">
        <v>1980</v>
      </c>
      <c r="AH15" t="s">
        <v>6</v>
      </c>
    </row>
    <row r="16" spans="1:34" x14ac:dyDescent="0.25">
      <c r="A16" s="4">
        <f t="shared" si="2"/>
        <v>1981</v>
      </c>
      <c r="B16" s="5">
        <f t="shared" si="3"/>
        <v>82.078259260873892</v>
      </c>
      <c r="C16" s="5">
        <f t="shared" si="3"/>
        <v>81.448346908844542</v>
      </c>
      <c r="D16" s="5">
        <f t="shared" si="3"/>
        <v>90.888867950896383</v>
      </c>
      <c r="E16" s="5">
        <f t="shared" si="3"/>
        <v>92.261717393012077</v>
      </c>
      <c r="F16" s="5">
        <f t="shared" si="3"/>
        <v>94.173690868366975</v>
      </c>
      <c r="G16" s="5">
        <f t="shared" si="3"/>
        <v>72.796454207204079</v>
      </c>
      <c r="H16" s="5">
        <f t="shared" si="3"/>
        <v>57.479317095683655</v>
      </c>
      <c r="I16" s="5">
        <f t="shared" si="3"/>
        <v>94.929846808350703</v>
      </c>
      <c r="J16" s="5">
        <f t="shared" si="3"/>
        <v>56.264012648847711</v>
      </c>
      <c r="K16" s="5">
        <f t="shared" si="0"/>
        <v>80.35131020211702</v>
      </c>
      <c r="L16" s="5">
        <f t="shared" si="0"/>
        <v>96.969261518344865</v>
      </c>
      <c r="M16" s="5">
        <f t="shared" si="0"/>
        <v>97.503052479180042</v>
      </c>
      <c r="N16" s="4" t="str">
        <f t="shared" si="1"/>
        <v>Dry</v>
      </c>
      <c r="Q16" s="21">
        <v>1981</v>
      </c>
      <c r="R16" s="5">
        <v>73.025289662713476</v>
      </c>
      <c r="S16" s="5">
        <v>71.474295434774831</v>
      </c>
      <c r="T16" s="5">
        <v>87.434736115683336</v>
      </c>
      <c r="U16" s="5">
        <v>82.078259260873892</v>
      </c>
      <c r="V16" s="5">
        <v>81.448346908844542</v>
      </c>
      <c r="W16" s="5">
        <v>90.888867950896383</v>
      </c>
      <c r="X16" s="5">
        <v>92.261717393012077</v>
      </c>
      <c r="Y16" s="5">
        <v>94.173690868366975</v>
      </c>
      <c r="Z16" s="5">
        <v>72.796454207204079</v>
      </c>
      <c r="AA16" s="5">
        <v>57.479317095683655</v>
      </c>
      <c r="AB16" s="5">
        <v>94.929846808350703</v>
      </c>
      <c r="AC16" s="5">
        <v>56.264012648847711</v>
      </c>
      <c r="AD16" s="8">
        <v>954.25483435525166</v>
      </c>
      <c r="AE16" s="23" t="s">
        <v>7</v>
      </c>
      <c r="AG16">
        <v>1981</v>
      </c>
      <c r="AH16" t="s">
        <v>7</v>
      </c>
    </row>
    <row r="17" spans="1:34" x14ac:dyDescent="0.25">
      <c r="A17" s="4">
        <f t="shared" si="2"/>
        <v>1982</v>
      </c>
      <c r="B17" s="5">
        <f t="shared" si="3"/>
        <v>85.307338148530107</v>
      </c>
      <c r="C17" s="5">
        <f t="shared" si="3"/>
        <v>98.262566849269206</v>
      </c>
      <c r="D17" s="5">
        <f t="shared" si="3"/>
        <v>91.388690339575987</v>
      </c>
      <c r="E17" s="5">
        <f t="shared" si="3"/>
        <v>92.162458847196831</v>
      </c>
      <c r="F17" s="5">
        <f t="shared" si="3"/>
        <v>93.291858047312417</v>
      </c>
      <c r="G17" s="5">
        <f t="shared" si="3"/>
        <v>92.094573058806418</v>
      </c>
      <c r="H17" s="5">
        <f t="shared" si="3"/>
        <v>88.596068402188394</v>
      </c>
      <c r="I17" s="5">
        <f t="shared" si="3"/>
        <v>91.032528171414015</v>
      </c>
      <c r="J17" s="5">
        <f t="shared" si="3"/>
        <v>69.845389865789912</v>
      </c>
      <c r="K17" s="5">
        <f t="shared" si="0"/>
        <v>96.58895152250625</v>
      </c>
      <c r="L17" s="5">
        <f t="shared" si="0"/>
        <v>81.414415486782673</v>
      </c>
      <c r="M17" s="5">
        <f t="shared" si="0"/>
        <v>88.166880551594659</v>
      </c>
      <c r="N17" s="4" t="str">
        <f t="shared" si="1"/>
        <v>Normal</v>
      </c>
      <c r="Q17" s="21">
        <v>1982</v>
      </c>
      <c r="R17" s="5">
        <v>80.35131020211702</v>
      </c>
      <c r="S17" s="5">
        <v>96.969261518344865</v>
      </c>
      <c r="T17" s="5">
        <v>97.503052479180042</v>
      </c>
      <c r="U17" s="5">
        <v>85.307338148530107</v>
      </c>
      <c r="V17" s="5">
        <v>98.262566849269206</v>
      </c>
      <c r="W17" s="5">
        <v>91.388690339575987</v>
      </c>
      <c r="X17" s="5">
        <v>92.162458847196831</v>
      </c>
      <c r="Y17" s="5">
        <v>93.291858047312417</v>
      </c>
      <c r="Z17" s="5">
        <v>92.094573058806418</v>
      </c>
      <c r="AA17" s="5">
        <v>88.596068402188394</v>
      </c>
      <c r="AB17" s="5">
        <v>91.032528171414015</v>
      </c>
      <c r="AC17" s="5">
        <v>69.845389865789912</v>
      </c>
      <c r="AD17" s="8">
        <v>1076.8050959297252</v>
      </c>
      <c r="AE17" s="22" t="s">
        <v>5</v>
      </c>
      <c r="AG17">
        <v>1982</v>
      </c>
      <c r="AH17" t="s">
        <v>5</v>
      </c>
    </row>
    <row r="18" spans="1:34" x14ac:dyDescent="0.25">
      <c r="A18" s="4">
        <f t="shared" si="2"/>
        <v>1983</v>
      </c>
      <c r="B18" s="5">
        <f t="shared" si="3"/>
        <v>85.999032021616586</v>
      </c>
      <c r="C18" s="5">
        <f t="shared" si="3"/>
        <v>93.65464769108803</v>
      </c>
      <c r="D18" s="5">
        <f t="shared" si="3"/>
        <v>95.723528132133652</v>
      </c>
      <c r="E18" s="5">
        <f t="shared" si="3"/>
        <v>87.974605729861651</v>
      </c>
      <c r="F18" s="5">
        <f t="shared" si="3"/>
        <v>89.734720539359841</v>
      </c>
      <c r="G18" s="5">
        <f t="shared" si="3"/>
        <v>83.838699115207419</v>
      </c>
      <c r="H18" s="5">
        <f t="shared" si="3"/>
        <v>88.972531756968237</v>
      </c>
      <c r="I18" s="5">
        <f t="shared" si="3"/>
        <v>88.288511542312335</v>
      </c>
      <c r="J18" s="5">
        <f t="shared" si="3"/>
        <v>81.35151395824505</v>
      </c>
      <c r="K18" s="5">
        <f t="shared" si="0"/>
        <v>97.30019807946519</v>
      </c>
      <c r="L18" s="5">
        <f t="shared" si="0"/>
        <v>95.051802812304231</v>
      </c>
      <c r="M18" s="5">
        <f t="shared" si="0"/>
        <v>84.079725507530384</v>
      </c>
      <c r="N18" s="4" t="str">
        <f t="shared" si="1"/>
        <v>Wet</v>
      </c>
      <c r="Q18" s="21">
        <v>1983</v>
      </c>
      <c r="R18" s="5">
        <v>96.58895152250625</v>
      </c>
      <c r="S18" s="5">
        <v>81.414415486782673</v>
      </c>
      <c r="T18" s="5">
        <v>88.166880551594659</v>
      </c>
      <c r="U18" s="5">
        <v>85.999032021616586</v>
      </c>
      <c r="V18" s="5">
        <v>93.65464769108803</v>
      </c>
      <c r="W18" s="5">
        <v>95.723528132133652</v>
      </c>
      <c r="X18" s="5">
        <v>87.974605729861651</v>
      </c>
      <c r="Y18" s="5">
        <v>89.734720539359841</v>
      </c>
      <c r="Z18" s="5">
        <v>83.838699115207419</v>
      </c>
      <c r="AA18" s="5">
        <v>88.972531756968237</v>
      </c>
      <c r="AB18" s="5">
        <v>88.288511542312335</v>
      </c>
      <c r="AC18" s="5">
        <v>81.35151395824505</v>
      </c>
      <c r="AD18" s="8">
        <v>1061.7080380476764</v>
      </c>
      <c r="AE18" s="24" t="s">
        <v>6</v>
      </c>
      <c r="AG18">
        <v>1983</v>
      </c>
      <c r="AH18" t="s">
        <v>6</v>
      </c>
    </row>
    <row r="19" spans="1:34" x14ac:dyDescent="0.25">
      <c r="A19" s="4">
        <f t="shared" si="2"/>
        <v>1984</v>
      </c>
      <c r="B19" s="5">
        <f t="shared" si="3"/>
        <v>99.014957229199354</v>
      </c>
      <c r="C19" s="5">
        <f t="shared" si="3"/>
        <v>99.287841148907319</v>
      </c>
      <c r="D19" s="5">
        <f t="shared" si="3"/>
        <v>97.32706890051486</v>
      </c>
      <c r="E19" s="5">
        <f t="shared" si="3"/>
        <v>97.143587107071653</v>
      </c>
      <c r="F19" s="5">
        <f t="shared" si="3"/>
        <v>89.002619717968628</v>
      </c>
      <c r="G19" s="5">
        <f t="shared" si="3"/>
        <v>84.652110925759189</v>
      </c>
      <c r="H19" s="5">
        <f t="shared" si="3"/>
        <v>96.386078635143349</v>
      </c>
      <c r="I19" s="5">
        <f t="shared" si="3"/>
        <v>64.870257869133638</v>
      </c>
      <c r="J19" s="5">
        <f t="shared" si="3"/>
        <v>72.16705802603974</v>
      </c>
      <c r="K19" s="5">
        <f t="shared" si="0"/>
        <v>83.486165755253751</v>
      </c>
      <c r="L19" s="5">
        <f t="shared" si="0"/>
        <v>87.291805813612882</v>
      </c>
      <c r="M19" s="5">
        <f t="shared" si="0"/>
        <v>91.620994450873695</v>
      </c>
      <c r="N19" s="4" t="str">
        <f t="shared" si="1"/>
        <v>Wet</v>
      </c>
      <c r="Q19" s="21">
        <v>1984</v>
      </c>
      <c r="R19" s="5">
        <v>97.30019807946519</v>
      </c>
      <c r="S19" s="5">
        <v>95.051802812304231</v>
      </c>
      <c r="T19" s="5">
        <v>84.079725507530384</v>
      </c>
      <c r="U19" s="5">
        <v>99.014957229199354</v>
      </c>
      <c r="V19" s="5">
        <v>99.287841148907319</v>
      </c>
      <c r="W19" s="5">
        <v>97.32706890051486</v>
      </c>
      <c r="X19" s="5">
        <v>97.143587107071653</v>
      </c>
      <c r="Y19" s="5">
        <v>89.002619717968628</v>
      </c>
      <c r="Z19" s="5">
        <v>84.652110925759189</v>
      </c>
      <c r="AA19" s="5">
        <v>96.386078635143349</v>
      </c>
      <c r="AB19" s="5">
        <v>64.870257869133638</v>
      </c>
      <c r="AC19" s="5">
        <v>72.16705802603974</v>
      </c>
      <c r="AD19" s="8">
        <v>1076.2833059590375</v>
      </c>
      <c r="AE19" s="24" t="s">
        <v>6</v>
      </c>
      <c r="AG19">
        <v>1984</v>
      </c>
      <c r="AH19" t="s">
        <v>6</v>
      </c>
    </row>
    <row r="20" spans="1:34" x14ac:dyDescent="0.25">
      <c r="A20" s="4">
        <f t="shared" si="2"/>
        <v>1985</v>
      </c>
      <c r="B20" s="5">
        <f t="shared" si="3"/>
        <v>77.063184531056322</v>
      </c>
      <c r="C20" s="5">
        <f t="shared" si="3"/>
        <v>83.762160775338998</v>
      </c>
      <c r="D20" s="5">
        <f t="shared" si="3"/>
        <v>96.904620117449667</v>
      </c>
      <c r="E20" s="5">
        <f t="shared" si="3"/>
        <v>94.778137361921836</v>
      </c>
      <c r="F20" s="5">
        <f t="shared" si="3"/>
        <v>94.842068698897492</v>
      </c>
      <c r="G20" s="5">
        <f t="shared" si="3"/>
        <v>93.353349462558981</v>
      </c>
      <c r="H20" s="5">
        <f t="shared" si="3"/>
        <v>92.938262114184909</v>
      </c>
      <c r="I20" s="5">
        <f t="shared" si="3"/>
        <v>93.934763714969449</v>
      </c>
      <c r="J20" s="5">
        <f t="shared" si="3"/>
        <v>96.087771483958932</v>
      </c>
      <c r="K20" s="5">
        <f t="shared" si="0"/>
        <v>97.29419742609025</v>
      </c>
      <c r="L20" s="5">
        <f t="shared" si="0"/>
        <v>86.57214298780309</v>
      </c>
      <c r="M20" s="5">
        <f t="shared" si="0"/>
        <v>99.040670217131265</v>
      </c>
      <c r="N20" s="4" t="str">
        <f t="shared" si="1"/>
        <v>Wet</v>
      </c>
      <c r="Q20" s="21">
        <v>1985</v>
      </c>
      <c r="R20" s="5">
        <v>83.486165755253751</v>
      </c>
      <c r="S20" s="5">
        <v>87.291805813612882</v>
      </c>
      <c r="T20" s="5">
        <v>91.620994450873695</v>
      </c>
      <c r="U20" s="5">
        <v>77.063184531056322</v>
      </c>
      <c r="V20" s="5">
        <v>83.762160775338998</v>
      </c>
      <c r="W20" s="5">
        <v>96.904620117449667</v>
      </c>
      <c r="X20" s="5">
        <v>94.778137361921836</v>
      </c>
      <c r="Y20" s="5">
        <v>94.842068698897492</v>
      </c>
      <c r="Z20" s="5">
        <v>93.353349462558981</v>
      </c>
      <c r="AA20" s="5">
        <v>92.938262114184909</v>
      </c>
      <c r="AB20" s="5">
        <v>93.934763714969449</v>
      </c>
      <c r="AC20" s="5">
        <v>96.087771483958932</v>
      </c>
      <c r="AD20" s="8">
        <v>1086.0632842800769</v>
      </c>
      <c r="AE20" s="24" t="s">
        <v>6</v>
      </c>
      <c r="AG20">
        <v>1985</v>
      </c>
      <c r="AH20" t="s">
        <v>6</v>
      </c>
    </row>
    <row r="21" spans="1:34" x14ac:dyDescent="0.25">
      <c r="A21" s="4">
        <f t="shared" si="2"/>
        <v>1986</v>
      </c>
      <c r="B21" s="5">
        <f t="shared" si="3"/>
        <v>88.489921733271331</v>
      </c>
      <c r="C21" s="5">
        <f t="shared" si="3"/>
        <v>98.915335993369808</v>
      </c>
      <c r="D21" s="5">
        <f t="shared" si="3"/>
        <v>98.162129738862859</v>
      </c>
      <c r="E21" s="5">
        <f t="shared" si="3"/>
        <v>72.541424022172578</v>
      </c>
      <c r="F21" s="5">
        <f t="shared" si="3"/>
        <v>96.123933701193891</v>
      </c>
      <c r="G21" s="5">
        <f t="shared" si="3"/>
        <v>81.175300413888181</v>
      </c>
      <c r="H21" s="5">
        <f t="shared" si="3"/>
        <v>77.659674457565416</v>
      </c>
      <c r="I21" s="5">
        <f t="shared" si="3"/>
        <v>64.046949358991696</v>
      </c>
      <c r="J21" s="5">
        <f t="shared" si="3"/>
        <v>77.562731030920986</v>
      </c>
      <c r="K21" s="5">
        <f t="shared" si="0"/>
        <v>90.999461074999999</v>
      </c>
      <c r="L21" s="5">
        <f t="shared" si="0"/>
        <v>93.285119415668305</v>
      </c>
      <c r="M21" s="5">
        <f t="shared" si="0"/>
        <v>89.711872107116506</v>
      </c>
      <c r="N21" s="4" t="str">
        <f t="shared" si="1"/>
        <v>Wet</v>
      </c>
      <c r="Q21" s="21">
        <v>1986</v>
      </c>
      <c r="R21" s="5">
        <v>97.29419742609025</v>
      </c>
      <c r="S21" s="5">
        <v>86.57214298780309</v>
      </c>
      <c r="T21" s="5">
        <v>99.040670217131265</v>
      </c>
      <c r="U21" s="5">
        <v>88.489921733271331</v>
      </c>
      <c r="V21" s="5">
        <v>98.915335993369808</v>
      </c>
      <c r="W21" s="5">
        <v>98.162129738862859</v>
      </c>
      <c r="X21" s="5">
        <v>72.541424022172578</v>
      </c>
      <c r="Y21" s="5">
        <v>96.123933701193891</v>
      </c>
      <c r="Z21" s="5">
        <v>81.175300413888181</v>
      </c>
      <c r="AA21" s="5">
        <v>77.659674457565416</v>
      </c>
      <c r="AB21" s="5">
        <v>64.046949358991696</v>
      </c>
      <c r="AC21" s="5">
        <v>77.562731030920986</v>
      </c>
      <c r="AD21" s="8">
        <v>1037.5844110812614</v>
      </c>
      <c r="AE21" s="24" t="s">
        <v>6</v>
      </c>
      <c r="AG21">
        <v>1986</v>
      </c>
      <c r="AH21" t="s">
        <v>6</v>
      </c>
    </row>
    <row r="22" spans="1:34" x14ac:dyDescent="0.25">
      <c r="A22" s="4">
        <f t="shared" si="2"/>
        <v>1987</v>
      </c>
      <c r="B22" s="5">
        <f t="shared" si="3"/>
        <v>88.369942222547252</v>
      </c>
      <c r="C22" s="5">
        <f t="shared" si="3"/>
        <v>93.279908247175626</v>
      </c>
      <c r="D22" s="5">
        <f t="shared" si="3"/>
        <v>98.427416145306779</v>
      </c>
      <c r="E22" s="5">
        <f t="shared" si="3"/>
        <v>95.49664232210489</v>
      </c>
      <c r="F22" s="5">
        <f t="shared" si="3"/>
        <v>92.675310095422901</v>
      </c>
      <c r="G22" s="5">
        <f t="shared" si="3"/>
        <v>95.165122259408236</v>
      </c>
      <c r="H22" s="5">
        <f t="shared" si="3"/>
        <v>93.045981060087797</v>
      </c>
      <c r="I22" s="5">
        <f t="shared" si="3"/>
        <v>72.485034157667542</v>
      </c>
      <c r="J22" s="5">
        <f t="shared" si="3"/>
        <v>71.000525835115695</v>
      </c>
      <c r="K22" s="5">
        <f t="shared" si="0"/>
        <v>76.358353009854909</v>
      </c>
      <c r="L22" s="5">
        <f t="shared" si="0"/>
        <v>90.499588366423268</v>
      </c>
      <c r="M22" s="5">
        <f t="shared" si="0"/>
        <v>80.060820306913229</v>
      </c>
      <c r="N22" s="4" t="str">
        <f t="shared" si="1"/>
        <v>Wet</v>
      </c>
      <c r="Q22" s="21">
        <v>1987</v>
      </c>
      <c r="R22" s="5">
        <v>90.999461074999999</v>
      </c>
      <c r="S22" s="5">
        <v>93.285119415668305</v>
      </c>
      <c r="T22" s="5">
        <v>89.711872107116506</v>
      </c>
      <c r="U22" s="5">
        <v>88.369942222547252</v>
      </c>
      <c r="V22" s="5">
        <v>93.279908247175626</v>
      </c>
      <c r="W22" s="5">
        <v>98.427416145306779</v>
      </c>
      <c r="X22" s="5">
        <v>95.49664232210489</v>
      </c>
      <c r="Y22" s="5">
        <v>92.675310095422901</v>
      </c>
      <c r="Z22" s="5">
        <v>95.165122259408236</v>
      </c>
      <c r="AA22" s="5">
        <v>93.045981060087797</v>
      </c>
      <c r="AB22" s="5">
        <v>72.485034157667542</v>
      </c>
      <c r="AC22" s="5">
        <v>71.000525835115695</v>
      </c>
      <c r="AD22" s="8">
        <v>1073.9423349426215</v>
      </c>
      <c r="AE22" s="24" t="s">
        <v>6</v>
      </c>
      <c r="AG22">
        <v>1987</v>
      </c>
      <c r="AH22" t="s">
        <v>6</v>
      </c>
    </row>
    <row r="23" spans="1:34" x14ac:dyDescent="0.25">
      <c r="A23" s="4">
        <f t="shared" si="2"/>
        <v>1988</v>
      </c>
      <c r="B23" s="5">
        <f t="shared" si="3"/>
        <v>83.017350366149913</v>
      </c>
      <c r="C23" s="5">
        <f t="shared" si="3"/>
        <v>95.734080374473706</v>
      </c>
      <c r="D23" s="5">
        <f t="shared" si="3"/>
        <v>93.60286289913347</v>
      </c>
      <c r="E23" s="5">
        <f t="shared" si="3"/>
        <v>87.832271016712184</v>
      </c>
      <c r="F23" s="5">
        <f t="shared" si="3"/>
        <v>86.298088962721522</v>
      </c>
      <c r="G23" s="5">
        <f t="shared" si="3"/>
        <v>88.036113837100856</v>
      </c>
      <c r="H23" s="5">
        <f t="shared" si="3"/>
        <v>83.048294732725481</v>
      </c>
      <c r="I23" s="5">
        <f t="shared" si="3"/>
        <v>82.643344301672187</v>
      </c>
      <c r="J23" s="5">
        <f t="shared" si="3"/>
        <v>78.75395403739094</v>
      </c>
      <c r="K23" s="5">
        <f t="shared" si="0"/>
        <v>81.658190020665643</v>
      </c>
      <c r="L23" s="5">
        <f t="shared" si="0"/>
        <v>97.781150922106463</v>
      </c>
      <c r="M23" s="5">
        <f t="shared" si="0"/>
        <v>97.230298783673788</v>
      </c>
      <c r="N23" s="4" t="str">
        <f t="shared" si="1"/>
        <v>Normal</v>
      </c>
      <c r="Q23" s="21">
        <v>1988</v>
      </c>
      <c r="R23" s="5">
        <v>76.358353009854909</v>
      </c>
      <c r="S23" s="5">
        <v>90.499588366423268</v>
      </c>
      <c r="T23" s="5">
        <v>80.060820306913229</v>
      </c>
      <c r="U23" s="5">
        <v>83.017350366149913</v>
      </c>
      <c r="V23" s="5">
        <v>95.734080374473706</v>
      </c>
      <c r="W23" s="5">
        <v>93.60286289913347</v>
      </c>
      <c r="X23" s="5">
        <v>87.832271016712184</v>
      </c>
      <c r="Y23" s="5">
        <v>86.298088962721522</v>
      </c>
      <c r="Z23" s="5">
        <v>88.036113837100856</v>
      </c>
      <c r="AA23" s="5">
        <v>83.048294732725481</v>
      </c>
      <c r="AB23" s="5">
        <v>82.643344301672187</v>
      </c>
      <c r="AC23" s="5">
        <v>78.75395403739094</v>
      </c>
      <c r="AD23" s="8">
        <v>1025.8851222112717</v>
      </c>
      <c r="AE23" s="22" t="s">
        <v>5</v>
      </c>
      <c r="AG23">
        <v>1988</v>
      </c>
      <c r="AH23" t="s">
        <v>5</v>
      </c>
    </row>
    <row r="24" spans="1:34" x14ac:dyDescent="0.25">
      <c r="A24" s="4">
        <f t="shared" si="2"/>
        <v>1989</v>
      </c>
      <c r="B24" s="5">
        <f t="shared" si="3"/>
        <v>93.793174412217923</v>
      </c>
      <c r="C24" s="5">
        <f t="shared" si="3"/>
        <v>93.770405023373314</v>
      </c>
      <c r="D24" s="5">
        <f t="shared" si="3"/>
        <v>89.264842085714918</v>
      </c>
      <c r="E24" s="5">
        <f t="shared" si="3"/>
        <v>90.83103909870988</v>
      </c>
      <c r="F24" s="5">
        <f t="shared" si="3"/>
        <v>84.754617436788976</v>
      </c>
      <c r="G24" s="5">
        <f t="shared" si="3"/>
        <v>92.72757613898284</v>
      </c>
      <c r="H24" s="5">
        <f t="shared" si="3"/>
        <v>92.727270069241058</v>
      </c>
      <c r="I24" s="5">
        <f t="shared" si="3"/>
        <v>80.234993232668785</v>
      </c>
      <c r="J24" s="5">
        <f t="shared" si="3"/>
        <v>94.022862263736897</v>
      </c>
      <c r="K24" s="5">
        <f t="shared" si="0"/>
        <v>93.870832979846455</v>
      </c>
      <c r="L24" s="5">
        <f t="shared" si="0"/>
        <v>89.420322641599341</v>
      </c>
      <c r="M24" s="5">
        <f t="shared" si="0"/>
        <v>80.777343668385583</v>
      </c>
      <c r="N24" s="4" t="str">
        <f t="shared" si="1"/>
        <v>Normal</v>
      </c>
      <c r="Q24" s="21">
        <v>1989</v>
      </c>
      <c r="R24" s="5">
        <v>81.658190020665643</v>
      </c>
      <c r="S24" s="5">
        <v>97.781150922106463</v>
      </c>
      <c r="T24" s="5">
        <v>97.230298783673788</v>
      </c>
      <c r="U24" s="5">
        <v>93.793174412217923</v>
      </c>
      <c r="V24" s="5">
        <v>93.770405023373314</v>
      </c>
      <c r="W24" s="5">
        <v>89.264842085714918</v>
      </c>
      <c r="X24" s="5">
        <v>90.83103909870988</v>
      </c>
      <c r="Y24" s="5">
        <v>84.754617436788976</v>
      </c>
      <c r="Z24" s="5">
        <v>92.72757613898284</v>
      </c>
      <c r="AA24" s="5">
        <v>92.727270069241058</v>
      </c>
      <c r="AB24" s="5">
        <v>80.234993232668785</v>
      </c>
      <c r="AC24" s="5">
        <v>94.022862263736897</v>
      </c>
      <c r="AD24" s="8">
        <v>1088.7964194878805</v>
      </c>
      <c r="AE24" s="22" t="s">
        <v>5</v>
      </c>
      <c r="AG24">
        <v>1989</v>
      </c>
      <c r="AH24" t="s">
        <v>5</v>
      </c>
    </row>
    <row r="25" spans="1:34" x14ac:dyDescent="0.25">
      <c r="A25" s="4">
        <f t="shared" si="2"/>
        <v>1990</v>
      </c>
      <c r="B25" s="5">
        <f t="shared" si="3"/>
        <v>97.51589353007148</v>
      </c>
      <c r="C25" s="5">
        <f t="shared" si="3"/>
        <v>95.976475970281172</v>
      </c>
      <c r="D25" s="5">
        <f t="shared" si="3"/>
        <v>97.759606066014385</v>
      </c>
      <c r="E25" s="5">
        <f t="shared" si="3"/>
        <v>94.622355931656784</v>
      </c>
      <c r="F25" s="5">
        <f t="shared" si="3"/>
        <v>95.252874145138776</v>
      </c>
      <c r="G25" s="5">
        <f t="shared" si="3"/>
        <v>89.941419676419173</v>
      </c>
      <c r="H25" s="5">
        <f t="shared" si="3"/>
        <v>51.509800321979128</v>
      </c>
      <c r="I25" s="5">
        <f t="shared" si="3"/>
        <v>85.25171605135256</v>
      </c>
      <c r="J25" s="5">
        <f t="shared" si="3"/>
        <v>59.070763876483397</v>
      </c>
      <c r="K25" s="5">
        <f t="shared" si="0"/>
        <v>64.555473642663856</v>
      </c>
      <c r="L25" s="5">
        <f t="shared" si="0"/>
        <v>78.619540669445996</v>
      </c>
      <c r="M25" s="5">
        <f t="shared" si="0"/>
        <v>65.715686177980388</v>
      </c>
      <c r="N25" s="4" t="str">
        <f t="shared" si="1"/>
        <v>Normal</v>
      </c>
      <c r="Q25" s="21">
        <v>1990</v>
      </c>
      <c r="R25" s="5">
        <v>93.870832979846455</v>
      </c>
      <c r="S25" s="5">
        <v>89.420322641599341</v>
      </c>
      <c r="T25" s="5">
        <v>80.777343668385583</v>
      </c>
      <c r="U25" s="5">
        <v>97.51589353007148</v>
      </c>
      <c r="V25" s="5">
        <v>95.976475970281172</v>
      </c>
      <c r="W25" s="5">
        <v>97.759606066014385</v>
      </c>
      <c r="X25" s="5">
        <v>94.622355931656784</v>
      </c>
      <c r="Y25" s="5">
        <v>95.252874145138776</v>
      </c>
      <c r="Z25" s="5">
        <v>89.941419676419173</v>
      </c>
      <c r="AA25" s="5">
        <v>51.509800321979128</v>
      </c>
      <c r="AB25" s="5">
        <v>85.25171605135256</v>
      </c>
      <c r="AC25" s="5">
        <v>59.070763876483397</v>
      </c>
      <c r="AD25" s="8">
        <v>1030.9694048592282</v>
      </c>
      <c r="AE25" s="22" t="s">
        <v>5</v>
      </c>
      <c r="AG25">
        <v>1990</v>
      </c>
      <c r="AH25" t="s">
        <v>5</v>
      </c>
    </row>
    <row r="26" spans="1:34" x14ac:dyDescent="0.25">
      <c r="A26" s="4">
        <f t="shared" si="2"/>
        <v>1991</v>
      </c>
      <c r="B26" s="5">
        <f t="shared" si="3"/>
        <v>77.126034788518155</v>
      </c>
      <c r="C26" s="5">
        <f t="shared" si="3"/>
        <v>95.216251396632288</v>
      </c>
      <c r="D26" s="5">
        <f t="shared" si="3"/>
        <v>94.028712722356431</v>
      </c>
      <c r="E26" s="5">
        <f t="shared" si="3"/>
        <v>83.895327264683146</v>
      </c>
      <c r="F26" s="5">
        <f t="shared" si="3"/>
        <v>85.612049623625353</v>
      </c>
      <c r="G26" s="5">
        <f t="shared" si="3"/>
        <v>92.754769201666932</v>
      </c>
      <c r="H26" s="5">
        <f t="shared" si="3"/>
        <v>33.928106574217054</v>
      </c>
      <c r="I26" s="5">
        <f t="shared" si="3"/>
        <v>42.263412618875009</v>
      </c>
      <c r="J26" s="5">
        <f t="shared" si="3"/>
        <v>46.427499350187645</v>
      </c>
      <c r="K26" s="5">
        <f t="shared" si="0"/>
        <v>59.398598031457368</v>
      </c>
      <c r="L26" s="5">
        <f t="shared" si="0"/>
        <v>92.159590478768223</v>
      </c>
      <c r="M26" s="5">
        <f t="shared" si="0"/>
        <v>91.382737217136309</v>
      </c>
      <c r="N26" s="4" t="str">
        <f t="shared" si="1"/>
        <v>Dry</v>
      </c>
      <c r="Q26" s="21">
        <v>1991</v>
      </c>
      <c r="R26" s="5">
        <v>64.555473642663856</v>
      </c>
      <c r="S26" s="5">
        <v>78.619540669445996</v>
      </c>
      <c r="T26" s="5">
        <v>65.715686177980388</v>
      </c>
      <c r="U26" s="5">
        <v>77.126034788518155</v>
      </c>
      <c r="V26" s="5">
        <v>95.216251396632288</v>
      </c>
      <c r="W26" s="5">
        <v>94.028712722356431</v>
      </c>
      <c r="X26" s="5">
        <v>83.895327264683146</v>
      </c>
      <c r="Y26" s="5">
        <v>85.612049623625353</v>
      </c>
      <c r="Z26" s="5">
        <v>92.754769201666932</v>
      </c>
      <c r="AA26" s="5">
        <v>33.928106574217054</v>
      </c>
      <c r="AB26" s="5">
        <v>42.263412618875009</v>
      </c>
      <c r="AC26" s="5">
        <v>46.427499350187645</v>
      </c>
      <c r="AD26" s="8">
        <v>860.14286403085225</v>
      </c>
      <c r="AE26" s="23" t="s">
        <v>7</v>
      </c>
      <c r="AG26">
        <v>1991</v>
      </c>
      <c r="AH26" t="s">
        <v>7</v>
      </c>
    </row>
    <row r="27" spans="1:34" x14ac:dyDescent="0.25">
      <c r="A27" s="4">
        <f t="shared" si="2"/>
        <v>1992</v>
      </c>
      <c r="B27" s="5">
        <f t="shared" si="3"/>
        <v>99.00415971383336</v>
      </c>
      <c r="C27" s="5">
        <f t="shared" si="3"/>
        <v>97.581510863310541</v>
      </c>
      <c r="D27" s="5">
        <f t="shared" si="3"/>
        <v>94.639841651165625</v>
      </c>
      <c r="E27" s="5">
        <f t="shared" si="3"/>
        <v>93.977418553331518</v>
      </c>
      <c r="F27" s="5">
        <f t="shared" si="3"/>
        <v>70.474723597992124</v>
      </c>
      <c r="G27" s="5">
        <f t="shared" si="3"/>
        <v>69.127971692250867</v>
      </c>
      <c r="H27" s="5">
        <f t="shared" si="3"/>
        <v>64.804404252339737</v>
      </c>
      <c r="I27" s="5">
        <f t="shared" si="3"/>
        <v>32.337262191176706</v>
      </c>
      <c r="J27" s="5">
        <f t="shared" si="3"/>
        <v>49.591541964084172</v>
      </c>
      <c r="K27" s="5">
        <f t="shared" si="0"/>
        <v>82.581708278441511</v>
      </c>
      <c r="L27" s="5">
        <f t="shared" si="0"/>
        <v>88.144395705632633</v>
      </c>
      <c r="M27" s="5">
        <f t="shared" si="0"/>
        <v>87.83258841164934</v>
      </c>
      <c r="N27" s="4" t="str">
        <f t="shared" si="1"/>
        <v>Normal</v>
      </c>
      <c r="Q27" s="21">
        <v>1992</v>
      </c>
      <c r="R27" s="5">
        <v>59.398598031457368</v>
      </c>
      <c r="S27" s="5">
        <v>92.159590478768223</v>
      </c>
      <c r="T27" s="5">
        <v>91.382737217136309</v>
      </c>
      <c r="U27" s="5">
        <v>99.00415971383336</v>
      </c>
      <c r="V27" s="5">
        <v>97.581510863310541</v>
      </c>
      <c r="W27" s="5">
        <v>94.639841651165625</v>
      </c>
      <c r="X27" s="5">
        <v>93.977418553331518</v>
      </c>
      <c r="Y27" s="5">
        <v>70.474723597992124</v>
      </c>
      <c r="Z27" s="5">
        <v>69.127971692250867</v>
      </c>
      <c r="AA27" s="5">
        <v>64.804404252339737</v>
      </c>
      <c r="AB27" s="5">
        <v>32.337262191176706</v>
      </c>
      <c r="AC27" s="5">
        <v>49.591541964084172</v>
      </c>
      <c r="AD27" s="8">
        <v>914.47976020684655</v>
      </c>
      <c r="AE27" s="22" t="s">
        <v>5</v>
      </c>
      <c r="AG27">
        <v>1992</v>
      </c>
      <c r="AH27" s="17" t="s">
        <v>5</v>
      </c>
    </row>
    <row r="28" spans="1:34" x14ac:dyDescent="0.25">
      <c r="A28" s="4">
        <f t="shared" si="2"/>
        <v>1993</v>
      </c>
      <c r="B28" s="5">
        <f t="shared" si="3"/>
        <v>70.40210840695363</v>
      </c>
      <c r="C28" s="5">
        <f t="shared" si="3"/>
        <v>62.467510111324373</v>
      </c>
      <c r="D28" s="5">
        <f t="shared" si="3"/>
        <v>98.407859490136616</v>
      </c>
      <c r="E28" s="5">
        <f t="shared" si="3"/>
        <v>95.783690176584059</v>
      </c>
      <c r="F28" s="5">
        <f t="shared" si="3"/>
        <v>93.174646946572466</v>
      </c>
      <c r="G28" s="5">
        <f t="shared" si="3"/>
        <v>92.06910398236505</v>
      </c>
      <c r="H28" s="5">
        <f t="shared" si="3"/>
        <v>95.094027504033875</v>
      </c>
      <c r="I28" s="5">
        <f t="shared" si="3"/>
        <v>94.567324584015296</v>
      </c>
      <c r="J28" s="5">
        <f t="shared" si="3"/>
        <v>91.679369932535337</v>
      </c>
      <c r="K28" s="5">
        <f t="shared" si="0"/>
        <v>93.041650548140751</v>
      </c>
      <c r="L28" s="5">
        <f t="shared" si="0"/>
        <v>98.270438809602638</v>
      </c>
      <c r="M28" s="5">
        <f t="shared" si="0"/>
        <v>98.631091813120292</v>
      </c>
      <c r="N28" s="4" t="str">
        <f t="shared" si="1"/>
        <v>Wet</v>
      </c>
      <c r="Q28" s="21">
        <v>1993</v>
      </c>
      <c r="R28" s="5">
        <v>82.581708278441511</v>
      </c>
      <c r="S28" s="5">
        <v>88.144395705632633</v>
      </c>
      <c r="T28" s="5">
        <v>87.83258841164934</v>
      </c>
      <c r="U28" s="5">
        <v>70.40210840695363</v>
      </c>
      <c r="V28" s="5">
        <v>62.467510111324373</v>
      </c>
      <c r="W28" s="5">
        <v>98.407859490136616</v>
      </c>
      <c r="X28" s="5">
        <v>95.783690176584059</v>
      </c>
      <c r="Y28" s="5">
        <v>93.174646946572466</v>
      </c>
      <c r="Z28" s="5">
        <v>92.06910398236505</v>
      </c>
      <c r="AA28" s="5">
        <v>95.094027504033875</v>
      </c>
      <c r="AB28" s="5">
        <v>94.567324584015296</v>
      </c>
      <c r="AC28" s="5">
        <v>91.679369932535337</v>
      </c>
      <c r="AD28" s="8">
        <v>1052.2043335302442</v>
      </c>
      <c r="AE28" s="24" t="s">
        <v>6</v>
      </c>
      <c r="AG28">
        <v>1993</v>
      </c>
      <c r="AH28" t="s">
        <v>6</v>
      </c>
    </row>
    <row r="29" spans="1:34" x14ac:dyDescent="0.25">
      <c r="A29" s="4">
        <f t="shared" si="2"/>
        <v>1994</v>
      </c>
      <c r="B29" s="5">
        <f t="shared" si="3"/>
        <v>81.792447347150301</v>
      </c>
      <c r="C29" s="5">
        <f t="shared" si="3"/>
        <v>80.565763257414801</v>
      </c>
      <c r="D29" s="5">
        <f t="shared" si="3"/>
        <v>97.846856655407464</v>
      </c>
      <c r="E29" s="5">
        <f t="shared" si="3"/>
        <v>94.505675077976775</v>
      </c>
      <c r="F29" s="5">
        <f t="shared" si="3"/>
        <v>91.419490368542029</v>
      </c>
      <c r="G29" s="5">
        <f t="shared" si="3"/>
        <v>90.109908751859621</v>
      </c>
      <c r="H29" s="5">
        <f t="shared" si="3"/>
        <v>94.299031680944609</v>
      </c>
      <c r="I29" s="5">
        <f t="shared" si="3"/>
        <v>91.674298782611004</v>
      </c>
      <c r="J29" s="5">
        <f t="shared" si="3"/>
        <v>68.123559281128109</v>
      </c>
      <c r="K29" s="5">
        <f t="shared" si="0"/>
        <v>94.748202702081471</v>
      </c>
      <c r="L29" s="5">
        <f t="shared" si="0"/>
        <v>97.732437446589756</v>
      </c>
      <c r="M29" s="5">
        <f t="shared" si="0"/>
        <v>94.731919498735806</v>
      </c>
      <c r="N29" s="4" t="str">
        <f t="shared" si="1"/>
        <v>Normal</v>
      </c>
      <c r="Q29" s="21">
        <v>1994</v>
      </c>
      <c r="R29" s="5">
        <v>93.041650548140751</v>
      </c>
      <c r="S29" s="5">
        <v>98.270438809602638</v>
      </c>
      <c r="T29" s="5">
        <v>98.631091813120292</v>
      </c>
      <c r="U29" s="5">
        <v>81.792447347150301</v>
      </c>
      <c r="V29" s="5">
        <v>80.565763257414801</v>
      </c>
      <c r="W29" s="5">
        <v>97.846856655407464</v>
      </c>
      <c r="X29" s="5">
        <v>94.505675077976775</v>
      </c>
      <c r="Y29" s="5">
        <v>91.419490368542029</v>
      </c>
      <c r="Z29" s="5">
        <v>90.109908751859621</v>
      </c>
      <c r="AA29" s="5">
        <v>94.299031680944609</v>
      </c>
      <c r="AB29" s="5">
        <v>91.674298782611004</v>
      </c>
      <c r="AC29" s="5">
        <v>68.123559281128109</v>
      </c>
      <c r="AD29" s="8">
        <v>1080.2802123738984</v>
      </c>
      <c r="AE29" s="22" t="s">
        <v>5</v>
      </c>
      <c r="AG29">
        <v>1994</v>
      </c>
      <c r="AH29" t="s">
        <v>5</v>
      </c>
    </row>
    <row r="30" spans="1:34" x14ac:dyDescent="0.25">
      <c r="A30" s="4">
        <f t="shared" si="2"/>
        <v>1995</v>
      </c>
      <c r="B30" s="5">
        <f t="shared" si="3"/>
        <v>90.606551840202883</v>
      </c>
      <c r="C30" s="5">
        <f t="shared" si="3"/>
        <v>98.032832726588822</v>
      </c>
      <c r="D30" s="5">
        <f t="shared" si="3"/>
        <v>97.214968981046695</v>
      </c>
      <c r="E30" s="5">
        <f t="shared" si="3"/>
        <v>94.054994260732201</v>
      </c>
      <c r="F30" s="5">
        <f t="shared" si="3"/>
        <v>94.696288837585598</v>
      </c>
      <c r="G30" s="5">
        <f t="shared" si="3"/>
        <v>87.349320403533056</v>
      </c>
      <c r="H30" s="5">
        <f t="shared" si="3"/>
        <v>96.380847300693858</v>
      </c>
      <c r="I30" s="5">
        <f t="shared" si="3"/>
        <v>95.562325942941243</v>
      </c>
      <c r="J30" s="5">
        <f t="shared" si="3"/>
        <v>87.905055150695262</v>
      </c>
      <c r="K30" s="5">
        <f t="shared" si="0"/>
        <v>95.447374042385491</v>
      </c>
      <c r="L30" s="5">
        <f t="shared" si="0"/>
        <v>90.077653433210799</v>
      </c>
      <c r="M30" s="5">
        <f t="shared" si="0"/>
        <v>88.887339570297627</v>
      </c>
      <c r="N30" s="4" t="str">
        <f t="shared" si="1"/>
        <v>Wet</v>
      </c>
      <c r="Q30" s="21">
        <v>1995</v>
      </c>
      <c r="R30" s="5">
        <v>94.748202702081471</v>
      </c>
      <c r="S30" s="5">
        <v>97.732437446589756</v>
      </c>
      <c r="T30" s="5">
        <v>94.731919498735806</v>
      </c>
      <c r="U30" s="5">
        <v>90.606551840202883</v>
      </c>
      <c r="V30" s="5">
        <v>98.032832726588822</v>
      </c>
      <c r="W30" s="5">
        <v>97.214968981046695</v>
      </c>
      <c r="X30" s="5">
        <v>94.054994260732201</v>
      </c>
      <c r="Y30" s="5">
        <v>94.696288837585598</v>
      </c>
      <c r="Z30" s="5">
        <v>87.349320403533056</v>
      </c>
      <c r="AA30" s="5">
        <v>96.380847300693858</v>
      </c>
      <c r="AB30" s="5">
        <v>95.562325942941243</v>
      </c>
      <c r="AC30" s="5">
        <v>87.905055150695262</v>
      </c>
      <c r="AD30" s="8">
        <v>1129.0157450914267</v>
      </c>
      <c r="AE30" s="24" t="s">
        <v>6</v>
      </c>
      <c r="AG30">
        <v>1995</v>
      </c>
      <c r="AH30" t="s">
        <v>6</v>
      </c>
    </row>
    <row r="31" spans="1:34" x14ac:dyDescent="0.25">
      <c r="A31" s="4">
        <f t="shared" si="2"/>
        <v>1996</v>
      </c>
      <c r="B31" s="5">
        <f t="shared" si="3"/>
        <v>82.369453684426844</v>
      </c>
      <c r="C31" s="5">
        <f t="shared" si="3"/>
        <v>74.41794441100501</v>
      </c>
      <c r="D31" s="5">
        <f t="shared" si="3"/>
        <v>88.813161184109049</v>
      </c>
      <c r="E31" s="5">
        <f t="shared" si="3"/>
        <v>94.368136343880906</v>
      </c>
      <c r="F31" s="5">
        <f t="shared" si="3"/>
        <v>94.340599622926675</v>
      </c>
      <c r="G31" s="5">
        <f t="shared" si="3"/>
        <v>94.170109680475434</v>
      </c>
      <c r="H31" s="5">
        <f t="shared" si="3"/>
        <v>94.73808693268802</v>
      </c>
      <c r="I31" s="5">
        <f t="shared" si="3"/>
        <v>95.610542325914139</v>
      </c>
      <c r="J31" s="5">
        <f t="shared" si="3"/>
        <v>89.072861962398747</v>
      </c>
      <c r="K31" s="5">
        <f t="shared" si="0"/>
        <v>96.637590663100127</v>
      </c>
      <c r="L31" s="5">
        <f t="shared" si="0"/>
        <v>98.384086350735743</v>
      </c>
      <c r="M31" s="5">
        <f t="shared" si="0"/>
        <v>85.786466957812081</v>
      </c>
      <c r="N31" s="4" t="str">
        <f t="shared" si="1"/>
        <v>Wet</v>
      </c>
      <c r="Q31" s="21">
        <v>1996</v>
      </c>
      <c r="R31" s="5">
        <v>95.447374042385491</v>
      </c>
      <c r="S31" s="5">
        <v>90.077653433210799</v>
      </c>
      <c r="T31" s="5">
        <v>88.887339570297627</v>
      </c>
      <c r="U31" s="5">
        <v>82.369453684426844</v>
      </c>
      <c r="V31" s="5">
        <v>74.41794441100501</v>
      </c>
      <c r="W31" s="5">
        <v>88.813161184109049</v>
      </c>
      <c r="X31" s="5">
        <v>94.368136343880906</v>
      </c>
      <c r="Y31" s="5">
        <v>94.340599622926675</v>
      </c>
      <c r="Z31" s="5">
        <v>94.170109680475434</v>
      </c>
      <c r="AA31" s="5">
        <v>94.73808693268802</v>
      </c>
      <c r="AB31" s="5">
        <v>95.610542325914139</v>
      </c>
      <c r="AC31" s="5">
        <v>89.072861962398747</v>
      </c>
      <c r="AD31" s="8">
        <v>1082.3132631937187</v>
      </c>
      <c r="AE31" s="24" t="s">
        <v>6</v>
      </c>
      <c r="AG31">
        <v>1996</v>
      </c>
      <c r="AH31" t="s">
        <v>6</v>
      </c>
    </row>
    <row r="32" spans="1:34" x14ac:dyDescent="0.25">
      <c r="A32" s="4">
        <f t="shared" si="2"/>
        <v>1997</v>
      </c>
      <c r="B32" s="5">
        <f t="shared" si="3"/>
        <v>87.200349050195655</v>
      </c>
      <c r="C32" s="5">
        <f t="shared" si="3"/>
        <v>89.255764008601545</v>
      </c>
      <c r="D32" s="5">
        <f t="shared" si="3"/>
        <v>96.805440709169488</v>
      </c>
      <c r="E32" s="5">
        <f t="shared" si="3"/>
        <v>90.153997242887272</v>
      </c>
      <c r="F32" s="5">
        <f t="shared" si="3"/>
        <v>93.576358734862879</v>
      </c>
      <c r="G32" s="5">
        <f t="shared" si="3"/>
        <v>56.524358790600672</v>
      </c>
      <c r="H32" s="5">
        <f t="shared" si="3"/>
        <v>82.356082335667452</v>
      </c>
      <c r="I32" s="5">
        <f t="shared" si="3"/>
        <v>80.547129409213085</v>
      </c>
      <c r="J32" s="5">
        <f t="shared" si="3"/>
        <v>79.16954003777937</v>
      </c>
      <c r="K32" s="5">
        <f t="shared" si="0"/>
        <v>90.671778686897596</v>
      </c>
      <c r="L32" s="5">
        <f t="shared" si="0"/>
        <v>89.165576957078883</v>
      </c>
      <c r="M32" s="5">
        <f t="shared" si="0"/>
        <v>90.976999207312474</v>
      </c>
      <c r="N32" s="4" t="str">
        <f t="shared" si="1"/>
        <v>Wet</v>
      </c>
      <c r="Q32" s="21">
        <v>1997</v>
      </c>
      <c r="R32" s="5">
        <v>96.637590663100127</v>
      </c>
      <c r="S32" s="5">
        <v>98.384086350735743</v>
      </c>
      <c r="T32" s="5">
        <v>85.786466957812081</v>
      </c>
      <c r="U32" s="5">
        <v>87.200349050195655</v>
      </c>
      <c r="V32" s="5">
        <v>89.255764008601545</v>
      </c>
      <c r="W32" s="5">
        <v>96.805440709169488</v>
      </c>
      <c r="X32" s="5">
        <v>90.153997242887272</v>
      </c>
      <c r="Y32" s="5">
        <v>93.576358734862879</v>
      </c>
      <c r="Z32" s="5">
        <v>56.524358790600672</v>
      </c>
      <c r="AA32" s="5">
        <v>82.356082335667452</v>
      </c>
      <c r="AB32" s="5">
        <v>80.547129409213085</v>
      </c>
      <c r="AC32" s="5">
        <v>79.16954003777937</v>
      </c>
      <c r="AD32" s="8">
        <v>1036.3971642906254</v>
      </c>
      <c r="AE32" s="24" t="s">
        <v>6</v>
      </c>
      <c r="AG32">
        <v>1997</v>
      </c>
      <c r="AH32" t="s">
        <v>6</v>
      </c>
    </row>
    <row r="33" spans="1:34" x14ac:dyDescent="0.25">
      <c r="A33" s="4">
        <f t="shared" si="2"/>
        <v>1998</v>
      </c>
      <c r="B33" s="5">
        <f t="shared" si="3"/>
        <v>99.33598016895121</v>
      </c>
      <c r="C33" s="5">
        <f t="shared" si="3"/>
        <v>95.396448775398312</v>
      </c>
      <c r="D33" s="5">
        <f t="shared" si="3"/>
        <v>80.681120784196537</v>
      </c>
      <c r="E33" s="5">
        <f t="shared" si="3"/>
        <v>81.544345939531922</v>
      </c>
      <c r="F33" s="5">
        <f t="shared" si="3"/>
        <v>95.493668103037635</v>
      </c>
      <c r="G33" s="5">
        <f t="shared" si="3"/>
        <v>94.804022123018513</v>
      </c>
      <c r="H33" s="5">
        <f t="shared" si="3"/>
        <v>87.980943247661344</v>
      </c>
      <c r="I33" s="5">
        <f t="shared" si="3"/>
        <v>95.412656761021935</v>
      </c>
      <c r="J33" s="5">
        <f t="shared" si="3"/>
        <v>84.150161165511236</v>
      </c>
      <c r="K33" s="5">
        <f t="shared" si="0"/>
        <v>88.21863892665715</v>
      </c>
      <c r="L33" s="5">
        <f t="shared" si="0"/>
        <v>91.627374111558311</v>
      </c>
      <c r="M33" s="5">
        <f t="shared" si="0"/>
        <v>89.825761045649415</v>
      </c>
      <c r="N33" s="4" t="str">
        <f t="shared" si="1"/>
        <v>Wet</v>
      </c>
      <c r="Q33" s="21">
        <v>1998</v>
      </c>
      <c r="R33" s="5">
        <v>90.671778686897596</v>
      </c>
      <c r="S33" s="5">
        <v>89.165576957078883</v>
      </c>
      <c r="T33" s="5">
        <v>90.976999207312474</v>
      </c>
      <c r="U33" s="5">
        <v>99.33598016895121</v>
      </c>
      <c r="V33" s="5">
        <v>95.396448775398312</v>
      </c>
      <c r="W33" s="5">
        <v>80.681120784196537</v>
      </c>
      <c r="X33" s="5">
        <v>81.544345939531922</v>
      </c>
      <c r="Y33" s="5">
        <v>95.493668103037635</v>
      </c>
      <c r="Z33" s="5">
        <v>94.804022123018513</v>
      </c>
      <c r="AA33" s="5">
        <v>87.980943247661344</v>
      </c>
      <c r="AB33" s="5">
        <v>95.412656761021935</v>
      </c>
      <c r="AC33" s="5">
        <v>84.150161165511236</v>
      </c>
      <c r="AD33" s="8">
        <v>1085.6137019196176</v>
      </c>
      <c r="AE33" s="24" t="s">
        <v>6</v>
      </c>
      <c r="AG33">
        <v>1998</v>
      </c>
      <c r="AH33" t="s">
        <v>6</v>
      </c>
    </row>
    <row r="34" spans="1:34" x14ac:dyDescent="0.25">
      <c r="A34" s="4">
        <f t="shared" si="2"/>
        <v>1999</v>
      </c>
      <c r="B34" s="5">
        <f t="shared" si="3"/>
        <v>96.40023490661406</v>
      </c>
      <c r="C34" s="5">
        <f t="shared" si="3"/>
        <v>98.488187864073552</v>
      </c>
      <c r="D34" s="5">
        <f t="shared" si="3"/>
        <v>91.258320391294546</v>
      </c>
      <c r="E34" s="5">
        <f t="shared" si="3"/>
        <v>94.922723818774102</v>
      </c>
      <c r="F34" s="5">
        <f t="shared" si="3"/>
        <v>77.905942339508329</v>
      </c>
      <c r="G34" s="5">
        <f t="shared" si="3"/>
        <v>86.293496191850863</v>
      </c>
      <c r="H34" s="5">
        <f t="shared" si="3"/>
        <v>90.055170461448142</v>
      </c>
      <c r="I34" s="5">
        <f t="shared" si="3"/>
        <v>96.522117768967291</v>
      </c>
      <c r="J34" s="5">
        <f t="shared" si="3"/>
        <v>73.116778904543025</v>
      </c>
      <c r="K34" s="5">
        <f t="shared" si="0"/>
        <v>86.47496159124421</v>
      </c>
      <c r="L34" s="5">
        <f t="shared" si="0"/>
        <v>97.892093268194003</v>
      </c>
      <c r="M34" s="5">
        <f t="shared" si="0"/>
        <v>97.698754138342338</v>
      </c>
      <c r="N34" s="4" t="str">
        <f t="shared" si="1"/>
        <v>Wet</v>
      </c>
      <c r="Q34" s="21">
        <v>1999</v>
      </c>
      <c r="R34" s="5">
        <v>88.21863892665715</v>
      </c>
      <c r="S34" s="5">
        <v>91.627374111558311</v>
      </c>
      <c r="T34" s="5">
        <v>89.825761045649415</v>
      </c>
      <c r="U34" s="5">
        <v>96.40023490661406</v>
      </c>
      <c r="V34" s="5">
        <v>98.488187864073552</v>
      </c>
      <c r="W34" s="5">
        <v>91.258320391294546</v>
      </c>
      <c r="X34" s="5">
        <v>94.922723818774102</v>
      </c>
      <c r="Y34" s="5">
        <v>77.905942339508329</v>
      </c>
      <c r="Z34" s="5">
        <v>86.293496191850863</v>
      </c>
      <c r="AA34" s="5">
        <v>90.055170461448142</v>
      </c>
      <c r="AB34" s="5">
        <v>96.522117768967291</v>
      </c>
      <c r="AC34" s="5">
        <v>73.116778904543025</v>
      </c>
      <c r="AD34" s="8">
        <v>1074.6347467309388</v>
      </c>
      <c r="AE34" s="24" t="s">
        <v>6</v>
      </c>
      <c r="AG34">
        <v>1999</v>
      </c>
      <c r="AH34" t="s">
        <v>6</v>
      </c>
    </row>
    <row r="35" spans="1:34" x14ac:dyDescent="0.25">
      <c r="A35" s="4">
        <f t="shared" si="2"/>
        <v>2000</v>
      </c>
      <c r="B35" s="5">
        <f t="shared" si="3"/>
        <v>93.721725623647217</v>
      </c>
      <c r="C35" s="5">
        <f t="shared" si="3"/>
        <v>91.856875878118444</v>
      </c>
      <c r="D35" s="5">
        <f t="shared" si="3"/>
        <v>96.544150325091323</v>
      </c>
      <c r="E35" s="5">
        <f t="shared" si="3"/>
        <v>95.035371246340219</v>
      </c>
      <c r="F35" s="5">
        <f t="shared" si="3"/>
        <v>94.731562553613912</v>
      </c>
      <c r="G35" s="5">
        <f t="shared" si="3"/>
        <v>84.856064573032199</v>
      </c>
      <c r="H35" s="5">
        <f t="shared" si="3"/>
        <v>93.446817475167336</v>
      </c>
      <c r="I35" s="5">
        <f t="shared" si="3"/>
        <v>77.86668294853007</v>
      </c>
      <c r="J35" s="5">
        <f t="shared" si="3"/>
        <v>61.61481071068556</v>
      </c>
      <c r="K35" s="5">
        <f t="shared" si="0"/>
        <v>86.115739968314301</v>
      </c>
      <c r="L35" s="5">
        <f t="shared" si="0"/>
        <v>98.073288340470754</v>
      </c>
      <c r="M35" s="5">
        <f t="shared" si="0"/>
        <v>90.506636743564741</v>
      </c>
      <c r="N35" s="4" t="str">
        <f t="shared" si="1"/>
        <v>Wet</v>
      </c>
      <c r="Q35" s="21">
        <v>2000</v>
      </c>
      <c r="R35" s="5">
        <v>86.47496159124421</v>
      </c>
      <c r="S35" s="5">
        <v>97.892093268194003</v>
      </c>
      <c r="T35" s="5">
        <v>97.698754138342338</v>
      </c>
      <c r="U35" s="5">
        <v>93.721725623647217</v>
      </c>
      <c r="V35" s="5">
        <v>91.856875878118444</v>
      </c>
      <c r="W35" s="5">
        <v>96.544150325091323</v>
      </c>
      <c r="X35" s="5">
        <v>95.035371246340219</v>
      </c>
      <c r="Y35" s="5">
        <v>94.731562553613912</v>
      </c>
      <c r="Z35" s="5">
        <v>84.856064573032199</v>
      </c>
      <c r="AA35" s="5">
        <v>93.446817475167336</v>
      </c>
      <c r="AB35" s="5">
        <v>77.86668294853007</v>
      </c>
      <c r="AC35" s="5">
        <v>61.61481071068556</v>
      </c>
      <c r="AD35" s="8">
        <v>1071.7398703320068</v>
      </c>
      <c r="AE35" s="24" t="s">
        <v>6</v>
      </c>
      <c r="AG35">
        <v>2000</v>
      </c>
      <c r="AH35" t="s">
        <v>6</v>
      </c>
    </row>
    <row r="36" spans="1:34" x14ac:dyDescent="0.25">
      <c r="A36" s="4">
        <f t="shared" si="2"/>
        <v>2001</v>
      </c>
      <c r="B36" s="5">
        <f t="shared" si="3"/>
        <v>95.306572601679363</v>
      </c>
      <c r="C36" s="5">
        <f t="shared" si="3"/>
        <v>85.907060626865132</v>
      </c>
      <c r="D36" s="5">
        <f t="shared" si="3"/>
        <v>97.586613266263157</v>
      </c>
      <c r="E36" s="5">
        <f t="shared" si="3"/>
        <v>95.15391178659047</v>
      </c>
      <c r="F36" s="5">
        <f t="shared" si="3"/>
        <v>93.737487689693808</v>
      </c>
      <c r="G36" s="5">
        <f t="shared" si="3"/>
        <v>81.172466084019106</v>
      </c>
      <c r="H36" s="5">
        <f t="shared" si="3"/>
        <v>65.500231369660469</v>
      </c>
      <c r="I36" s="5">
        <f t="shared" si="3"/>
        <v>78.247204364735808</v>
      </c>
      <c r="J36" s="5">
        <f t="shared" si="3"/>
        <v>82.767590044299141</v>
      </c>
      <c r="K36" s="5">
        <f t="shared" si="0"/>
        <v>94.537712299090344</v>
      </c>
      <c r="L36" s="5">
        <f t="shared" si="0"/>
        <v>97.187940468531451</v>
      </c>
      <c r="M36" s="5">
        <f t="shared" si="0"/>
        <v>89.549489907294628</v>
      </c>
      <c r="N36" s="4" t="str">
        <f t="shared" si="1"/>
        <v>Normal</v>
      </c>
      <c r="Q36" s="21">
        <v>2001</v>
      </c>
      <c r="R36" s="5">
        <v>86.115739968314301</v>
      </c>
      <c r="S36" s="5">
        <v>98.073288340470754</v>
      </c>
      <c r="T36" s="5">
        <v>90.506636743564741</v>
      </c>
      <c r="U36" s="5">
        <v>95.306572601679363</v>
      </c>
      <c r="V36" s="5">
        <v>85.907060626865132</v>
      </c>
      <c r="W36" s="5">
        <v>97.586613266263157</v>
      </c>
      <c r="X36" s="5">
        <v>95.15391178659047</v>
      </c>
      <c r="Y36" s="5">
        <v>93.737487689693808</v>
      </c>
      <c r="Z36" s="5">
        <v>81.172466084019106</v>
      </c>
      <c r="AA36" s="5">
        <v>65.500231369660469</v>
      </c>
      <c r="AB36" s="5">
        <v>78.247204364735808</v>
      </c>
      <c r="AC36" s="5">
        <v>82.767590044299141</v>
      </c>
      <c r="AD36" s="8">
        <v>1050.0748028861562</v>
      </c>
      <c r="AE36" s="25" t="s">
        <v>5</v>
      </c>
      <c r="AG36">
        <v>2001</v>
      </c>
      <c r="AH36" t="s">
        <v>5</v>
      </c>
    </row>
    <row r="37" spans="1:34" x14ac:dyDescent="0.25">
      <c r="A37" s="4">
        <f t="shared" si="2"/>
        <v>2002</v>
      </c>
      <c r="B37" s="5">
        <f t="shared" si="3"/>
        <v>98.900883276204695</v>
      </c>
      <c r="C37" s="5">
        <f t="shared" si="3"/>
        <v>92.031266008569219</v>
      </c>
      <c r="D37" s="5">
        <f t="shared" si="3"/>
        <v>92.992919438067474</v>
      </c>
      <c r="E37" s="5">
        <f t="shared" si="3"/>
        <v>92.414548583365104</v>
      </c>
      <c r="F37" s="5">
        <f t="shared" si="3"/>
        <v>89.734700426015479</v>
      </c>
      <c r="G37" s="5">
        <f t="shared" si="3"/>
        <v>41.321010939112966</v>
      </c>
      <c r="H37" s="5">
        <f t="shared" si="3"/>
        <v>23.357925300266288</v>
      </c>
      <c r="I37" s="5">
        <f t="shared" si="3"/>
        <v>2.3866526892724096</v>
      </c>
      <c r="J37" s="5">
        <f t="shared" si="3"/>
        <v>35.099098042896003</v>
      </c>
      <c r="K37" s="5">
        <f t="shared" si="0"/>
        <v>78.273227413108543</v>
      </c>
      <c r="L37" s="5">
        <f t="shared" si="0"/>
        <v>66.550897335142508</v>
      </c>
      <c r="M37" s="5">
        <f t="shared" si="0"/>
        <v>80.155723746582225</v>
      </c>
      <c r="N37" s="4" t="str">
        <f t="shared" si="1"/>
        <v>Dry</v>
      </c>
      <c r="Q37" s="21">
        <v>2002</v>
      </c>
      <c r="R37" s="5">
        <v>94.537712299090344</v>
      </c>
      <c r="S37" s="5">
        <v>97.187940468531451</v>
      </c>
      <c r="T37" s="5">
        <v>89.549489907294628</v>
      </c>
      <c r="U37" s="5">
        <v>98.900883276204695</v>
      </c>
      <c r="V37" s="5">
        <v>92.031266008569219</v>
      </c>
      <c r="W37" s="5">
        <v>92.992919438067474</v>
      </c>
      <c r="X37" s="5">
        <v>92.414548583365104</v>
      </c>
      <c r="Y37" s="5">
        <v>89.734700426015479</v>
      </c>
      <c r="Z37" s="5">
        <v>41.321010939112966</v>
      </c>
      <c r="AA37" s="5">
        <v>23.357925300266288</v>
      </c>
      <c r="AB37" s="5">
        <v>2.3866526892724096</v>
      </c>
      <c r="AC37" s="5">
        <v>35.099098042896003</v>
      </c>
      <c r="AD37" s="8">
        <v>849.51414737868606</v>
      </c>
      <c r="AE37" s="23" t="s">
        <v>7</v>
      </c>
      <c r="AG37">
        <v>2002</v>
      </c>
      <c r="AH37" t="s">
        <v>7</v>
      </c>
    </row>
    <row r="38" spans="1:34" x14ac:dyDescent="0.25">
      <c r="A38" s="4">
        <f t="shared" si="2"/>
        <v>2003</v>
      </c>
      <c r="B38" s="5">
        <f t="shared" si="3"/>
        <v>89.753830272173218</v>
      </c>
      <c r="C38" s="5">
        <f t="shared" si="3"/>
        <v>92.220152396716003</v>
      </c>
      <c r="D38" s="5">
        <f t="shared" si="3"/>
        <v>96.425996975493035</v>
      </c>
      <c r="E38" s="5">
        <f t="shared" ref="E38:J41" si="4">X38</f>
        <v>92.447128873354814</v>
      </c>
      <c r="F38" s="5">
        <f t="shared" si="4"/>
        <v>91.948865028141881</v>
      </c>
      <c r="G38" s="5">
        <f t="shared" si="4"/>
        <v>88.065159218625922</v>
      </c>
      <c r="H38" s="5">
        <f t="shared" si="4"/>
        <v>42.494062584287349</v>
      </c>
      <c r="I38" s="5">
        <f t="shared" si="4"/>
        <v>1.0398143049339802E-14</v>
      </c>
      <c r="J38" s="5">
        <f t="shared" si="4"/>
        <v>0</v>
      </c>
      <c r="K38" s="5">
        <f t="shared" si="0"/>
        <v>-2.0717563851302669E-14</v>
      </c>
      <c r="L38" s="5">
        <f t="shared" si="0"/>
        <v>36.881155300812679</v>
      </c>
      <c r="M38" s="5">
        <f t="shared" si="0"/>
        <v>89.397264755061769</v>
      </c>
      <c r="N38" s="4" t="str">
        <f t="shared" si="1"/>
        <v>Dry</v>
      </c>
      <c r="Q38" s="21">
        <v>2003</v>
      </c>
      <c r="R38" s="5">
        <v>78.273227413108543</v>
      </c>
      <c r="S38" s="5">
        <v>66.550897335142508</v>
      </c>
      <c r="T38" s="5">
        <v>80.155723746582225</v>
      </c>
      <c r="U38" s="5">
        <v>89.753830272173218</v>
      </c>
      <c r="V38" s="5">
        <v>92.220152396716003</v>
      </c>
      <c r="W38" s="5">
        <v>96.425996975493035</v>
      </c>
      <c r="X38" s="5">
        <v>92.447128873354814</v>
      </c>
      <c r="Y38" s="5">
        <v>91.948865028141881</v>
      </c>
      <c r="Z38" s="5">
        <v>88.065159218625922</v>
      </c>
      <c r="AA38" s="5">
        <v>42.494062584287349</v>
      </c>
      <c r="AB38" s="5">
        <v>1.0398143049339802E-14</v>
      </c>
      <c r="AC38" s="5">
        <v>0</v>
      </c>
      <c r="AD38" s="8">
        <v>818.3350438436255</v>
      </c>
      <c r="AE38" s="23" t="s">
        <v>7</v>
      </c>
      <c r="AG38">
        <v>2003</v>
      </c>
      <c r="AH38" t="s">
        <v>7</v>
      </c>
    </row>
    <row r="39" spans="1:34" x14ac:dyDescent="0.25">
      <c r="A39" s="4">
        <f t="shared" si="2"/>
        <v>2004</v>
      </c>
      <c r="B39" s="5">
        <f t="shared" ref="B39:D41" si="5">U39</f>
        <v>91.085851534448011</v>
      </c>
      <c r="C39" s="5">
        <f t="shared" si="5"/>
        <v>90.635899783628702</v>
      </c>
      <c r="D39" s="5">
        <f t="shared" si="5"/>
        <v>93.751872758402897</v>
      </c>
      <c r="E39" s="5">
        <f t="shared" si="4"/>
        <v>88.637412525840773</v>
      </c>
      <c r="F39" s="5">
        <f t="shared" si="4"/>
        <v>83.869222455046838</v>
      </c>
      <c r="G39" s="5">
        <f t="shared" si="4"/>
        <v>15.277404037227939</v>
      </c>
      <c r="H39" s="5">
        <f t="shared" si="4"/>
        <v>43.159070553498168</v>
      </c>
      <c r="I39" s="5">
        <f t="shared" si="4"/>
        <v>4.4174927643361617E-2</v>
      </c>
      <c r="J39" s="5">
        <f t="shared" si="4"/>
        <v>-2.0497120286155092E-14</v>
      </c>
      <c r="K39" s="5">
        <f t="shared" si="0"/>
        <v>28.764107659469119</v>
      </c>
      <c r="L39" s="5">
        <f t="shared" si="0"/>
        <v>72.016805212046165</v>
      </c>
      <c r="M39" s="5">
        <f t="shared" si="0"/>
        <v>84.168819919890666</v>
      </c>
      <c r="N39" s="4" t="str">
        <f t="shared" si="1"/>
        <v>Dry</v>
      </c>
      <c r="Q39" s="21">
        <v>2004</v>
      </c>
      <c r="R39" s="5">
        <v>-2.0717563851302669E-14</v>
      </c>
      <c r="S39" s="5">
        <v>36.881155300812679</v>
      </c>
      <c r="T39" s="5">
        <v>89.397264755061769</v>
      </c>
      <c r="U39" s="5">
        <v>91.085851534448011</v>
      </c>
      <c r="V39" s="5">
        <v>90.635899783628702</v>
      </c>
      <c r="W39" s="5">
        <v>93.751872758402897</v>
      </c>
      <c r="X39" s="5">
        <v>88.637412525840773</v>
      </c>
      <c r="Y39" s="5">
        <v>83.869222455046838</v>
      </c>
      <c r="Z39" s="5">
        <v>15.277404037227939</v>
      </c>
      <c r="AA39" s="5">
        <v>43.159070553498168</v>
      </c>
      <c r="AB39" s="5">
        <v>4.4174927643361617E-2</v>
      </c>
      <c r="AC39" s="5">
        <v>-2.0497120286155092E-14</v>
      </c>
      <c r="AD39" s="8">
        <v>632.7393286316111</v>
      </c>
      <c r="AE39" s="23" t="s">
        <v>7</v>
      </c>
      <c r="AG39">
        <v>2004</v>
      </c>
      <c r="AH39" t="s">
        <v>7</v>
      </c>
    </row>
    <row r="40" spans="1:34" x14ac:dyDescent="0.25">
      <c r="A40" s="4">
        <f t="shared" si="2"/>
        <v>2005</v>
      </c>
      <c r="B40" s="5">
        <f t="shared" si="5"/>
        <v>70.784697153543675</v>
      </c>
      <c r="C40" s="5">
        <f t="shared" si="5"/>
        <v>97.057821331472951</v>
      </c>
      <c r="D40" s="5">
        <f t="shared" si="5"/>
        <v>93.5630001065947</v>
      </c>
      <c r="E40" s="5">
        <f t="shared" si="4"/>
        <v>91.117068859261053</v>
      </c>
      <c r="F40" s="5">
        <f t="shared" si="4"/>
        <v>91.089789963749354</v>
      </c>
      <c r="G40" s="5">
        <f t="shared" si="4"/>
        <v>72.172959624927898</v>
      </c>
      <c r="H40" s="5">
        <f t="shared" si="4"/>
        <v>64.449962098829019</v>
      </c>
      <c r="I40" s="5">
        <f t="shared" si="4"/>
        <v>30.52948736192775</v>
      </c>
      <c r="J40" s="5">
        <f t="shared" si="4"/>
        <v>43.163790235156739</v>
      </c>
      <c r="K40" s="5">
        <f t="shared" si="0"/>
        <v>34.86852200057001</v>
      </c>
      <c r="L40" s="5">
        <f t="shared" si="0"/>
        <v>71.270032684653415</v>
      </c>
      <c r="M40" s="5">
        <f t="shared" si="0"/>
        <v>71.903314669165411</v>
      </c>
      <c r="N40" s="4" t="str">
        <f t="shared" si="1"/>
        <v>Dry</v>
      </c>
      <c r="Q40" s="21">
        <v>2005</v>
      </c>
      <c r="R40" s="5">
        <v>28.764107659469119</v>
      </c>
      <c r="S40" s="5">
        <v>72.016805212046165</v>
      </c>
      <c r="T40" s="5">
        <v>84.168819919890666</v>
      </c>
      <c r="U40" s="5">
        <v>70.784697153543675</v>
      </c>
      <c r="V40" s="5">
        <v>97.057821331472951</v>
      </c>
      <c r="W40" s="5">
        <v>93.5630001065947</v>
      </c>
      <c r="X40" s="5">
        <v>91.117068859261053</v>
      </c>
      <c r="Y40" s="5">
        <v>91.089789963749354</v>
      </c>
      <c r="Z40" s="5">
        <v>72.172959624927898</v>
      </c>
      <c r="AA40" s="5">
        <v>64.449962098829019</v>
      </c>
      <c r="AB40" s="5">
        <v>30.52948736192775</v>
      </c>
      <c r="AC40" s="5">
        <v>43.163790235156739</v>
      </c>
      <c r="AD40" s="8">
        <v>838.87830952686909</v>
      </c>
      <c r="AE40" s="23" t="s">
        <v>7</v>
      </c>
      <c r="AG40">
        <v>2005</v>
      </c>
      <c r="AH40" t="s">
        <v>7</v>
      </c>
    </row>
    <row r="41" spans="1:34" x14ac:dyDescent="0.25">
      <c r="A41" s="4">
        <f t="shared" si="2"/>
        <v>2006</v>
      </c>
      <c r="B41" s="5">
        <f t="shared" si="5"/>
        <v>84.927978897481808</v>
      </c>
      <c r="C41" s="5">
        <f t="shared" si="5"/>
        <v>74.752101952100929</v>
      </c>
      <c r="D41" s="5">
        <f t="shared" si="5"/>
        <v>87.638864580199879</v>
      </c>
      <c r="E41" s="5">
        <f t="shared" si="4"/>
        <v>91.723862686434586</v>
      </c>
      <c r="F41" s="5">
        <f t="shared" si="4"/>
        <v>85.086544725621934</v>
      </c>
      <c r="G41" s="5">
        <f t="shared" si="4"/>
        <v>51.408724652679666</v>
      </c>
      <c r="H41" s="5">
        <f t="shared" si="4"/>
        <v>2.4950340843629988</v>
      </c>
      <c r="I41" s="5">
        <f t="shared" si="4"/>
        <v>29.233540656668083</v>
      </c>
      <c r="J41" s="5">
        <f t="shared" si="4"/>
        <v>53.016491205352395</v>
      </c>
      <c r="K41" s="4"/>
      <c r="L41" s="4"/>
      <c r="M41" s="4"/>
      <c r="N41" s="4" t="str">
        <f t="shared" si="1"/>
        <v>Dry</v>
      </c>
      <c r="Q41" s="21">
        <v>2006</v>
      </c>
      <c r="R41" s="5">
        <v>34.86852200057001</v>
      </c>
      <c r="S41" s="5">
        <v>71.270032684653415</v>
      </c>
      <c r="T41" s="5">
        <v>71.903314669165411</v>
      </c>
      <c r="U41" s="5">
        <v>84.927978897481808</v>
      </c>
      <c r="V41" s="5">
        <v>74.752101952100929</v>
      </c>
      <c r="W41" s="5">
        <v>87.638864580199879</v>
      </c>
      <c r="X41" s="5">
        <v>91.723862686434586</v>
      </c>
      <c r="Y41" s="5">
        <v>85.086544725621934</v>
      </c>
      <c r="Z41" s="5">
        <v>51.408724652679666</v>
      </c>
      <c r="AA41" s="5">
        <v>2.4950340843629988</v>
      </c>
      <c r="AB41" s="5">
        <v>29.233540656668083</v>
      </c>
      <c r="AC41" s="5">
        <v>53.016491205352395</v>
      </c>
      <c r="AD41" s="8">
        <v>738.32501279529106</v>
      </c>
      <c r="AE41" s="23" t="s">
        <v>7</v>
      </c>
      <c r="AG41">
        <v>2006</v>
      </c>
      <c r="AH41" t="s">
        <v>7</v>
      </c>
    </row>
    <row r="42" spans="1:34" x14ac:dyDescent="0.25">
      <c r="Q42" s="26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23"/>
    </row>
    <row r="43" spans="1:34" ht="15.75" thickBot="1" x14ac:dyDescent="0.3">
      <c r="A43" s="4" t="s">
        <v>25</v>
      </c>
      <c r="B43" s="5">
        <f t="shared" ref="B43:M43" si="6">AVERAGE(B9:B41)</f>
        <v>85.945009151862905</v>
      </c>
      <c r="C43" s="5">
        <f t="shared" si="6"/>
        <v>90.110786409023376</v>
      </c>
      <c r="D43" s="5">
        <f t="shared" si="6"/>
        <v>94.598467986278365</v>
      </c>
      <c r="E43" s="5">
        <f t="shared" si="6"/>
        <v>91.565860713855614</v>
      </c>
      <c r="F43" s="5">
        <f t="shared" si="6"/>
        <v>90.21394951023251</v>
      </c>
      <c r="G43" s="5">
        <f t="shared" si="6"/>
        <v>80.714418006415883</v>
      </c>
      <c r="H43" s="5">
        <f t="shared" si="6"/>
        <v>71.398021882767907</v>
      </c>
      <c r="I43" s="5">
        <f t="shared" si="6"/>
        <v>65.630190576208136</v>
      </c>
      <c r="J43" s="5">
        <f t="shared" si="6"/>
        <v>64.550543384798402</v>
      </c>
      <c r="K43" s="5">
        <f t="shared" si="6"/>
        <v>77.694325789127362</v>
      </c>
      <c r="L43" s="5">
        <f t="shared" si="6"/>
        <v>84.847717823724224</v>
      </c>
      <c r="M43" s="5">
        <f t="shared" si="6"/>
        <v>87.074228305425322</v>
      </c>
      <c r="N43" s="9"/>
      <c r="Q43" s="27" t="s">
        <v>25</v>
      </c>
      <c r="R43" s="28">
        <v>77.694325789127362</v>
      </c>
      <c r="S43" s="28">
        <v>84.847717823724224</v>
      </c>
      <c r="T43" s="28">
        <v>87.074228305425322</v>
      </c>
      <c r="U43" s="28">
        <v>85.945009151862905</v>
      </c>
      <c r="V43" s="28">
        <v>90.110786409023376</v>
      </c>
      <c r="W43" s="28">
        <v>94.598467986278365</v>
      </c>
      <c r="X43" s="28">
        <v>91.565860713855614</v>
      </c>
      <c r="Y43" s="28">
        <v>90.21394951023251</v>
      </c>
      <c r="Z43" s="28">
        <v>80.714418006415883</v>
      </c>
      <c r="AA43" s="28">
        <v>71.398021882767907</v>
      </c>
      <c r="AB43" s="28">
        <v>65.630190576208136</v>
      </c>
      <c r="AC43" s="28">
        <v>64.550543384798402</v>
      </c>
      <c r="AD43" s="29">
        <v>984.34351953972009</v>
      </c>
      <c r="AE43" s="30"/>
    </row>
    <row r="44" spans="1:34" x14ac:dyDescent="0.25">
      <c r="A44" s="4" t="s">
        <v>34</v>
      </c>
      <c r="B44" s="31">
        <f t="shared" ref="B44:M44" si="7">100-B43</f>
        <v>14.054990848137095</v>
      </c>
      <c r="C44" s="31">
        <f t="shared" si="7"/>
        <v>9.8892135909766239</v>
      </c>
      <c r="D44" s="31">
        <f t="shared" si="7"/>
        <v>5.4015320137216349</v>
      </c>
      <c r="E44" s="31">
        <f t="shared" si="7"/>
        <v>8.4341392861443865</v>
      </c>
      <c r="F44" s="31">
        <f t="shared" si="7"/>
        <v>9.78605048976749</v>
      </c>
      <c r="G44" s="31">
        <f t="shared" si="7"/>
        <v>19.285581993584117</v>
      </c>
      <c r="H44" s="31">
        <f t="shared" si="7"/>
        <v>28.601978117232093</v>
      </c>
      <c r="I44" s="31">
        <f t="shared" si="7"/>
        <v>34.369809423791864</v>
      </c>
      <c r="J44" s="31">
        <f t="shared" si="7"/>
        <v>35.449456615201598</v>
      </c>
      <c r="K44" s="31">
        <f t="shared" si="7"/>
        <v>22.305674210872638</v>
      </c>
      <c r="L44" s="31">
        <f t="shared" si="7"/>
        <v>15.152282176275776</v>
      </c>
      <c r="M44" s="31">
        <f t="shared" si="7"/>
        <v>12.925771694574678</v>
      </c>
      <c r="Q44" s="10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5"/>
    </row>
    <row r="45" spans="1:34" x14ac:dyDescent="0.25"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Q45" s="10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5"/>
    </row>
    <row r="46" spans="1:34" x14ac:dyDescent="0.25">
      <c r="A46" t="s">
        <v>35</v>
      </c>
      <c r="AD46" s="9"/>
      <c r="AG46" s="32"/>
    </row>
    <row r="47" spans="1:34" x14ac:dyDescent="0.25">
      <c r="A47" s="3" t="s">
        <v>26</v>
      </c>
      <c r="B47" s="12" t="s">
        <v>10</v>
      </c>
      <c r="C47" s="12" t="s">
        <v>11</v>
      </c>
      <c r="D47" s="12" t="s">
        <v>12</v>
      </c>
      <c r="E47" s="12" t="s">
        <v>13</v>
      </c>
      <c r="F47" s="12" t="s">
        <v>14</v>
      </c>
      <c r="G47" s="12" t="s">
        <v>15</v>
      </c>
      <c r="H47" s="12" t="s">
        <v>16</v>
      </c>
      <c r="I47" s="12" t="s">
        <v>17</v>
      </c>
      <c r="J47" s="12" t="s">
        <v>18</v>
      </c>
      <c r="K47" s="12" t="s">
        <v>19</v>
      </c>
      <c r="L47" s="12" t="s">
        <v>20</v>
      </c>
      <c r="M47" s="12" t="s">
        <v>21</v>
      </c>
      <c r="AD47" s="9"/>
    </row>
    <row r="48" spans="1:34" x14ac:dyDescent="0.25">
      <c r="A48" s="33" t="s">
        <v>5</v>
      </c>
      <c r="B48" s="13">
        <f t="shared" ref="B48:M50" si="8">AVERAGEIF($N$9:$N$41,$A48,B$9:B$41)/100</f>
        <v>0.86298159085577941</v>
      </c>
      <c r="C48" s="13">
        <f t="shared" si="8"/>
        <v>0.9055570696374674</v>
      </c>
      <c r="D48" s="13">
        <f t="shared" si="8"/>
        <v>0.95484962462894729</v>
      </c>
      <c r="E48" s="13">
        <f t="shared" si="8"/>
        <v>0.9261023640307593</v>
      </c>
      <c r="F48" s="13">
        <f t="shared" si="8"/>
        <v>0.89819989717730508</v>
      </c>
      <c r="G48" s="13">
        <f t="shared" si="8"/>
        <v>0.85899708463920843</v>
      </c>
      <c r="H48" s="13">
        <f t="shared" si="8"/>
        <v>0.74237686936635738</v>
      </c>
      <c r="I48" s="13">
        <f t="shared" si="8"/>
        <v>0.72203675760386676</v>
      </c>
      <c r="J48" s="13">
        <f t="shared" si="8"/>
        <v>0.69920525059217065</v>
      </c>
      <c r="K48" s="13">
        <f t="shared" si="8"/>
        <v>0.80663605841645303</v>
      </c>
      <c r="L48" s="13">
        <f t="shared" si="8"/>
        <v>0.85569873964343235</v>
      </c>
      <c r="M48" s="13">
        <f t="shared" si="8"/>
        <v>0.86319500344153222</v>
      </c>
      <c r="AF48" s="14"/>
    </row>
    <row r="49" spans="1:32" x14ac:dyDescent="0.25">
      <c r="A49" s="34" t="s">
        <v>6</v>
      </c>
      <c r="B49" s="13">
        <f t="shared" si="8"/>
        <v>0.8710138268080706</v>
      </c>
      <c r="C49" s="13">
        <f t="shared" si="8"/>
        <v>0.90189716165283107</v>
      </c>
      <c r="D49" s="13">
        <f t="shared" si="8"/>
        <v>0.94962439127702969</v>
      </c>
      <c r="E49" s="13">
        <f t="shared" si="8"/>
        <v>0.91466158078417026</v>
      </c>
      <c r="F49" s="13">
        <f t="shared" si="8"/>
        <v>0.91114394920009478</v>
      </c>
      <c r="G49" s="13">
        <f t="shared" si="8"/>
        <v>0.86999639888756908</v>
      </c>
      <c r="H49" s="13">
        <f t="shared" si="8"/>
        <v>0.89469849577534588</v>
      </c>
      <c r="I49" s="13">
        <f t="shared" si="8"/>
        <v>0.84199497844952509</v>
      </c>
      <c r="J49" s="13">
        <f t="shared" si="8"/>
        <v>0.7855281718371071</v>
      </c>
      <c r="K49" s="13">
        <f t="shared" si="8"/>
        <v>0.88161680164797351</v>
      </c>
      <c r="L49" s="13">
        <f t="shared" si="8"/>
        <v>0.90244246315302012</v>
      </c>
      <c r="M49" s="13">
        <f t="shared" si="8"/>
        <v>0.89132714947237091</v>
      </c>
      <c r="AF49" s="14"/>
    </row>
    <row r="50" spans="1:32" x14ac:dyDescent="0.25">
      <c r="A50" s="35" t="s">
        <v>7</v>
      </c>
      <c r="B50" s="13">
        <f t="shared" si="8"/>
        <v>0.83580321008470493</v>
      </c>
      <c r="C50" s="13">
        <f t="shared" si="8"/>
        <v>0.89370759792356691</v>
      </c>
      <c r="D50" s="13">
        <f t="shared" si="8"/>
        <v>0.92788084976115892</v>
      </c>
      <c r="E50" s="13">
        <f t="shared" si="8"/>
        <v>0.90291860923765399</v>
      </c>
      <c r="F50" s="13">
        <f t="shared" si="8"/>
        <v>0.89292420434035191</v>
      </c>
      <c r="G50" s="13">
        <f t="shared" si="8"/>
        <v>0.6337115806854241</v>
      </c>
      <c r="H50" s="13">
        <f>AVERAGEIF($N$9:$N$41,$A50,H$9:H$41)/100</f>
        <v>0.38126762429703781</v>
      </c>
      <c r="I50" s="13">
        <f t="shared" si="8"/>
        <v>0.2641652413625305</v>
      </c>
      <c r="J50" s="13">
        <f t="shared" si="8"/>
        <v>0.3441312365924023</v>
      </c>
      <c r="K50" s="13">
        <f t="shared" si="8"/>
        <v>0.52093605526687758</v>
      </c>
      <c r="L50" s="13">
        <f t="shared" si="8"/>
        <v>0.72919844048167382</v>
      </c>
      <c r="M50" s="13">
        <f t="shared" si="8"/>
        <v>0.8414325610380079</v>
      </c>
      <c r="AF50" s="14"/>
    </row>
    <row r="52" spans="1:32" x14ac:dyDescent="0.25">
      <c r="A52" t="s">
        <v>36</v>
      </c>
    </row>
    <row r="53" spans="1:32" x14ac:dyDescent="0.25">
      <c r="A53" s="3" t="s">
        <v>1</v>
      </c>
      <c r="B53" s="3" t="s">
        <v>5</v>
      </c>
      <c r="C53" s="3" t="s">
        <v>6</v>
      </c>
      <c r="D53" s="3" t="s">
        <v>7</v>
      </c>
    </row>
    <row r="54" spans="1:32" x14ac:dyDescent="0.25">
      <c r="A54" s="4" t="s">
        <v>10</v>
      </c>
      <c r="B54" s="13">
        <f>$B$48</f>
        <v>0.86298159085577941</v>
      </c>
      <c r="C54" s="13">
        <f>$B$49</f>
        <v>0.8710138268080706</v>
      </c>
      <c r="D54" s="13">
        <f>$B$50</f>
        <v>0.83580321008470493</v>
      </c>
      <c r="E54" s="4">
        <v>1</v>
      </c>
    </row>
    <row r="55" spans="1:32" x14ac:dyDescent="0.25">
      <c r="A55" s="4" t="s">
        <v>11</v>
      </c>
      <c r="B55" s="13">
        <f>$C$48</f>
        <v>0.9055570696374674</v>
      </c>
      <c r="C55" s="13">
        <f>$C$49</f>
        <v>0.90189716165283107</v>
      </c>
      <c r="D55" s="13">
        <f>$C$50</f>
        <v>0.89370759792356691</v>
      </c>
      <c r="E55" s="4">
        <v>2</v>
      </c>
    </row>
    <row r="56" spans="1:32" x14ac:dyDescent="0.25">
      <c r="A56" s="4" t="s">
        <v>12</v>
      </c>
      <c r="B56" s="13">
        <f>$D$48</f>
        <v>0.95484962462894729</v>
      </c>
      <c r="C56" s="13">
        <f>$D$49</f>
        <v>0.94962439127702969</v>
      </c>
      <c r="D56" s="13">
        <f>$D$50</f>
        <v>0.92788084976115892</v>
      </c>
      <c r="E56" s="4">
        <v>3</v>
      </c>
    </row>
    <row r="57" spans="1:32" x14ac:dyDescent="0.25">
      <c r="A57" s="4" t="s">
        <v>13</v>
      </c>
      <c r="B57" s="13">
        <f>$E$48</f>
        <v>0.9261023640307593</v>
      </c>
      <c r="C57" s="13">
        <f>$E$49</f>
        <v>0.91466158078417026</v>
      </c>
      <c r="D57" s="13">
        <f>$E$50</f>
        <v>0.90291860923765399</v>
      </c>
      <c r="E57" s="4">
        <v>4</v>
      </c>
    </row>
    <row r="58" spans="1:32" x14ac:dyDescent="0.25">
      <c r="A58" s="4" t="s">
        <v>14</v>
      </c>
      <c r="B58" s="13">
        <f>$F$48</f>
        <v>0.89819989717730508</v>
      </c>
      <c r="C58" s="13">
        <f>$F$49</f>
        <v>0.91114394920009478</v>
      </c>
      <c r="D58" s="13">
        <f>$F$50</f>
        <v>0.89292420434035191</v>
      </c>
      <c r="E58" s="4">
        <v>5</v>
      </c>
    </row>
    <row r="59" spans="1:32" x14ac:dyDescent="0.25">
      <c r="A59" s="4" t="s">
        <v>15</v>
      </c>
      <c r="B59" s="13">
        <f>$G$48</f>
        <v>0.85899708463920843</v>
      </c>
      <c r="C59" s="13">
        <f>$G$49</f>
        <v>0.86999639888756908</v>
      </c>
      <c r="D59" s="13">
        <f>$G$50</f>
        <v>0.6337115806854241</v>
      </c>
      <c r="E59" s="4">
        <v>6</v>
      </c>
    </row>
    <row r="60" spans="1:32" x14ac:dyDescent="0.25">
      <c r="A60" s="4" t="s">
        <v>16</v>
      </c>
      <c r="B60" s="13">
        <f>$H$48</f>
        <v>0.74237686936635738</v>
      </c>
      <c r="C60" s="13">
        <f>$H$49</f>
        <v>0.89469849577534588</v>
      </c>
      <c r="D60" s="13">
        <f>$H$50</f>
        <v>0.38126762429703781</v>
      </c>
      <c r="E60" s="4">
        <v>7</v>
      </c>
    </row>
    <row r="61" spans="1:32" x14ac:dyDescent="0.25">
      <c r="A61" s="4" t="s">
        <v>17</v>
      </c>
      <c r="B61" s="13">
        <f>$I$48</f>
        <v>0.72203675760386676</v>
      </c>
      <c r="C61" s="13">
        <f>$I$49</f>
        <v>0.84199497844952509</v>
      </c>
      <c r="D61" s="13">
        <f>$I$50</f>
        <v>0.2641652413625305</v>
      </c>
      <c r="E61" s="4">
        <v>8</v>
      </c>
    </row>
    <row r="62" spans="1:32" x14ac:dyDescent="0.25">
      <c r="A62" s="4" t="s">
        <v>18</v>
      </c>
      <c r="B62" s="13">
        <f>$J$48</f>
        <v>0.69920525059217065</v>
      </c>
      <c r="C62" s="13">
        <f>$J$49</f>
        <v>0.7855281718371071</v>
      </c>
      <c r="D62" s="13">
        <f>$J$50</f>
        <v>0.3441312365924023</v>
      </c>
      <c r="E62" s="4">
        <v>9</v>
      </c>
    </row>
    <row r="63" spans="1:32" x14ac:dyDescent="0.25">
      <c r="A63" s="4" t="s">
        <v>19</v>
      </c>
      <c r="B63" s="13">
        <f>$K$48</f>
        <v>0.80663605841645303</v>
      </c>
      <c r="C63" s="13">
        <f>$K$49</f>
        <v>0.88161680164797351</v>
      </c>
      <c r="D63" s="13">
        <f>$K$50</f>
        <v>0.52093605526687758</v>
      </c>
      <c r="E63" s="4">
        <v>10</v>
      </c>
    </row>
    <row r="64" spans="1:32" x14ac:dyDescent="0.25">
      <c r="A64" s="4" t="s">
        <v>20</v>
      </c>
      <c r="B64" s="13">
        <f>$L$48</f>
        <v>0.85569873964343235</v>
      </c>
      <c r="C64" s="13">
        <f>$L$49</f>
        <v>0.90244246315302012</v>
      </c>
      <c r="D64" s="13">
        <f>$L$50</f>
        <v>0.72919844048167382</v>
      </c>
      <c r="E64" s="4">
        <v>11</v>
      </c>
    </row>
    <row r="65" spans="1:5" x14ac:dyDescent="0.25">
      <c r="A65" s="4" t="s">
        <v>21</v>
      </c>
      <c r="B65" s="13">
        <f>$M$48</f>
        <v>0.86319500344153222</v>
      </c>
      <c r="C65" s="13">
        <f>$M$49</f>
        <v>0.89132714947237091</v>
      </c>
      <c r="D65" s="13">
        <f>$M$50</f>
        <v>0.8414325610380079</v>
      </c>
      <c r="E65" s="4">
        <v>12</v>
      </c>
    </row>
    <row r="67" spans="1:5" x14ac:dyDescent="0.25">
      <c r="A67" t="s">
        <v>37</v>
      </c>
    </row>
    <row r="68" spans="1:5" ht="15.75" x14ac:dyDescent="0.25">
      <c r="A68" s="36" t="s">
        <v>1</v>
      </c>
      <c r="B68" s="36" t="s">
        <v>5</v>
      </c>
      <c r="C68" s="36" t="s">
        <v>6</v>
      </c>
      <c r="D68" s="36" t="s">
        <v>7</v>
      </c>
    </row>
    <row r="69" spans="1:5" ht="15.75" x14ac:dyDescent="0.25">
      <c r="A69" s="37" t="s">
        <v>10</v>
      </c>
      <c r="B69" s="38">
        <f t="shared" ref="B69:D80" si="9">1-B54</f>
        <v>0.13701840914422059</v>
      </c>
      <c r="C69" s="38">
        <f t="shared" si="9"/>
        <v>0.1289861731919294</v>
      </c>
      <c r="D69" s="38">
        <f t="shared" si="9"/>
        <v>0.16419678991529507</v>
      </c>
    </row>
    <row r="70" spans="1:5" ht="15.75" x14ac:dyDescent="0.25">
      <c r="A70" s="37" t="s">
        <v>11</v>
      </c>
      <c r="B70" s="38">
        <f t="shared" si="9"/>
        <v>9.4442930362532596E-2</v>
      </c>
      <c r="C70" s="38">
        <f t="shared" si="9"/>
        <v>9.810283834716893E-2</v>
      </c>
      <c r="D70" s="38">
        <f t="shared" si="9"/>
        <v>0.10629240207643309</v>
      </c>
    </row>
    <row r="71" spans="1:5" ht="15.75" x14ac:dyDescent="0.25">
      <c r="A71" s="37" t="s">
        <v>12</v>
      </c>
      <c r="B71" s="38">
        <f t="shared" si="9"/>
        <v>4.5150375371052709E-2</v>
      </c>
      <c r="C71" s="38">
        <f t="shared" si="9"/>
        <v>5.0375608722970311E-2</v>
      </c>
      <c r="D71" s="38">
        <f t="shared" si="9"/>
        <v>7.2119150238841079E-2</v>
      </c>
    </row>
    <row r="72" spans="1:5" ht="15.75" x14ac:dyDescent="0.25">
      <c r="A72" s="37" t="s">
        <v>13</v>
      </c>
      <c r="B72" s="38">
        <f t="shared" si="9"/>
        <v>7.3897635969240705E-2</v>
      </c>
      <c r="C72" s="38">
        <f t="shared" si="9"/>
        <v>8.5338419215829742E-2</v>
      </c>
      <c r="D72" s="38">
        <f t="shared" si="9"/>
        <v>9.7081390762346009E-2</v>
      </c>
    </row>
    <row r="73" spans="1:5" ht="15.75" x14ac:dyDescent="0.25">
      <c r="A73" s="37" t="s">
        <v>14</v>
      </c>
      <c r="B73" s="38">
        <f t="shared" si="9"/>
        <v>0.10180010282269492</v>
      </c>
      <c r="C73" s="38">
        <f t="shared" si="9"/>
        <v>8.8856050799905217E-2</v>
      </c>
      <c r="D73" s="38">
        <f t="shared" si="9"/>
        <v>0.10707579565964809</v>
      </c>
    </row>
    <row r="74" spans="1:5" ht="15.75" x14ac:dyDescent="0.25">
      <c r="A74" s="37" t="s">
        <v>15</v>
      </c>
      <c r="B74" s="38">
        <f t="shared" si="9"/>
        <v>0.14100291536079157</v>
      </c>
      <c r="C74" s="38">
        <f t="shared" si="9"/>
        <v>0.13000360111243092</v>
      </c>
      <c r="D74" s="38">
        <f t="shared" si="9"/>
        <v>0.3662884193145759</v>
      </c>
    </row>
    <row r="75" spans="1:5" ht="15.75" x14ac:dyDescent="0.25">
      <c r="A75" s="37" t="s">
        <v>16</v>
      </c>
      <c r="B75" s="38">
        <f t="shared" si="9"/>
        <v>0.25762313063364262</v>
      </c>
      <c r="C75" s="38">
        <f t="shared" si="9"/>
        <v>0.10530150422465412</v>
      </c>
      <c r="D75" s="38">
        <f t="shared" si="9"/>
        <v>0.61873237570296213</v>
      </c>
    </row>
    <row r="76" spans="1:5" ht="15.75" x14ac:dyDescent="0.25">
      <c r="A76" s="37" t="s">
        <v>17</v>
      </c>
      <c r="B76" s="38">
        <f t="shared" si="9"/>
        <v>0.27796324239613324</v>
      </c>
      <c r="C76" s="38">
        <f t="shared" si="9"/>
        <v>0.15800502155047491</v>
      </c>
      <c r="D76" s="38">
        <f t="shared" si="9"/>
        <v>0.7358347586374695</v>
      </c>
    </row>
    <row r="77" spans="1:5" ht="15.75" x14ac:dyDescent="0.25">
      <c r="A77" s="37" t="s">
        <v>18</v>
      </c>
      <c r="B77" s="38">
        <f t="shared" si="9"/>
        <v>0.30079474940782935</v>
      </c>
      <c r="C77" s="38">
        <f t="shared" si="9"/>
        <v>0.2144718281628929</v>
      </c>
      <c r="D77" s="38">
        <f t="shared" si="9"/>
        <v>0.6558687634075977</v>
      </c>
    </row>
    <row r="78" spans="1:5" ht="15.75" x14ac:dyDescent="0.25">
      <c r="A78" s="37" t="s">
        <v>19</v>
      </c>
      <c r="B78" s="38">
        <f t="shared" si="9"/>
        <v>0.19336394158354697</v>
      </c>
      <c r="C78" s="38">
        <f t="shared" si="9"/>
        <v>0.11838319835202649</v>
      </c>
      <c r="D78" s="38">
        <f t="shared" si="9"/>
        <v>0.47906394473312242</v>
      </c>
    </row>
    <row r="79" spans="1:5" ht="15.75" x14ac:dyDescent="0.25">
      <c r="A79" s="37" t="s">
        <v>20</v>
      </c>
      <c r="B79" s="38">
        <f t="shared" si="9"/>
        <v>0.14430126035656765</v>
      </c>
      <c r="C79" s="38">
        <f t="shared" si="9"/>
        <v>9.7557536846979875E-2</v>
      </c>
      <c r="D79" s="38">
        <f t="shared" si="9"/>
        <v>0.27080155951832618</v>
      </c>
    </row>
    <row r="80" spans="1:5" ht="15.75" x14ac:dyDescent="0.25">
      <c r="A80" s="37" t="s">
        <v>21</v>
      </c>
      <c r="B80" s="38">
        <f t="shared" si="9"/>
        <v>0.13680499655846778</v>
      </c>
      <c r="C80" s="38">
        <f t="shared" si="9"/>
        <v>0.10867285052762909</v>
      </c>
      <c r="D80" s="38">
        <f t="shared" si="9"/>
        <v>0.1585674389619921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EED68-98DF-4057-8B31-E8DFF85B338C}">
  <sheetPr>
    <pageSetUpPr fitToPage="1"/>
  </sheetPr>
  <dimension ref="A2:AH581"/>
  <sheetViews>
    <sheetView workbookViewId="0">
      <pane ySplit="5" topLeftCell="A30" activePane="bottomLeft" state="frozen"/>
      <selection pane="bottomLeft" activeCell="F3" sqref="F3:S54"/>
    </sheetView>
  </sheetViews>
  <sheetFormatPr defaultRowHeight="15" x14ac:dyDescent="0.25"/>
  <cols>
    <col min="1" max="4" width="12.7109375" customWidth="1"/>
    <col min="7" max="10" width="9.28515625" bestFit="1" customWidth="1"/>
    <col min="11" max="12" width="9.42578125" bestFit="1" customWidth="1"/>
    <col min="13" max="18" width="9.28515625" bestFit="1" customWidth="1"/>
    <col min="21" max="21" width="34.140625" bestFit="1" customWidth="1"/>
    <col min="22" max="22" width="16.28515625" bestFit="1" customWidth="1"/>
    <col min="23" max="27" width="8" bestFit="1" customWidth="1"/>
    <col min="28" max="28" width="7" bestFit="1" customWidth="1"/>
    <col min="29" max="29" width="8" bestFit="1" customWidth="1"/>
    <col min="30" max="30" width="7" bestFit="1" customWidth="1"/>
    <col min="31" max="31" width="8" bestFit="1" customWidth="1"/>
    <col min="32" max="33" width="7" bestFit="1" customWidth="1"/>
    <col min="34" max="34" width="11.28515625" bestFit="1" customWidth="1"/>
  </cols>
  <sheetData>
    <row r="2" spans="1:34" x14ac:dyDescent="0.25">
      <c r="F2" s="2" t="s">
        <v>84</v>
      </c>
    </row>
    <row r="3" spans="1:34" ht="18.75" x14ac:dyDescent="0.25">
      <c r="F3" s="46" t="s">
        <v>40</v>
      </c>
      <c r="S3" s="47" t="s">
        <v>101</v>
      </c>
    </row>
    <row r="4" spans="1:34" ht="18.75" x14ac:dyDescent="0.25">
      <c r="D4" s="93">
        <f>SUM(D6:D581)/48</f>
        <v>243972.91666666666</v>
      </c>
      <c r="F4" s="46" t="s">
        <v>111</v>
      </c>
    </row>
    <row r="5" spans="1:34" ht="45" x14ac:dyDescent="0.25">
      <c r="A5" s="80" t="s">
        <v>2</v>
      </c>
      <c r="B5" s="80" t="s">
        <v>0</v>
      </c>
      <c r="C5" s="80" t="s">
        <v>1</v>
      </c>
      <c r="D5" s="91" t="s">
        <v>103</v>
      </c>
      <c r="F5" s="48" t="s">
        <v>102</v>
      </c>
      <c r="U5" s="94" t="s">
        <v>106</v>
      </c>
      <c r="V5" s="94" t="s">
        <v>107</v>
      </c>
    </row>
    <row r="6" spans="1:34" x14ac:dyDescent="0.25">
      <c r="A6" s="61">
        <v>17168</v>
      </c>
      <c r="B6" s="96">
        <f>YEAR(A6)</f>
        <v>1947</v>
      </c>
      <c r="C6" s="96">
        <f>MONTH(A6)</f>
        <v>1</v>
      </c>
      <c r="D6" s="16">
        <v>0</v>
      </c>
      <c r="F6" s="49" t="s">
        <v>0</v>
      </c>
      <c r="G6" s="49" t="s">
        <v>10</v>
      </c>
      <c r="H6" s="49" t="s">
        <v>11</v>
      </c>
      <c r="I6" s="49" t="s">
        <v>12</v>
      </c>
      <c r="J6" s="49" t="s">
        <v>13</v>
      </c>
      <c r="K6" s="49" t="s">
        <v>14</v>
      </c>
      <c r="L6" s="49" t="s">
        <v>15</v>
      </c>
      <c r="M6" s="49" t="s">
        <v>16</v>
      </c>
      <c r="N6" s="49" t="s">
        <v>17</v>
      </c>
      <c r="O6" s="49" t="s">
        <v>18</v>
      </c>
      <c r="P6" s="49" t="s">
        <v>19</v>
      </c>
      <c r="Q6" s="49" t="s">
        <v>20</v>
      </c>
      <c r="R6" s="49" t="s">
        <v>21</v>
      </c>
      <c r="S6" s="49" t="s">
        <v>26</v>
      </c>
      <c r="U6" s="94" t="s">
        <v>104</v>
      </c>
      <c r="V6">
        <v>1</v>
      </c>
      <c r="W6">
        <v>2</v>
      </c>
      <c r="X6">
        <v>3</v>
      </c>
      <c r="Y6">
        <v>4</v>
      </c>
      <c r="Z6">
        <v>5</v>
      </c>
      <c r="AA6">
        <v>6</v>
      </c>
      <c r="AB6">
        <v>7</v>
      </c>
      <c r="AC6">
        <v>8</v>
      </c>
      <c r="AD6">
        <v>9</v>
      </c>
      <c r="AE6">
        <v>10</v>
      </c>
      <c r="AF6">
        <v>11</v>
      </c>
      <c r="AG6">
        <v>12</v>
      </c>
      <c r="AH6" t="s">
        <v>105</v>
      </c>
    </row>
    <row r="7" spans="1:34" x14ac:dyDescent="0.25">
      <c r="A7" s="61">
        <v>17199</v>
      </c>
      <c r="B7" s="96">
        <f t="shared" ref="B7:B70" si="0">YEAR(A7)</f>
        <v>1947</v>
      </c>
      <c r="C7" s="96">
        <f t="shared" ref="C7:C70" si="1">MONTH(A7)</f>
        <v>2</v>
      </c>
      <c r="D7" s="16">
        <v>0</v>
      </c>
      <c r="F7" s="50">
        <v>1947</v>
      </c>
      <c r="G7" s="51">
        <v>0</v>
      </c>
      <c r="H7" s="51">
        <v>0</v>
      </c>
      <c r="I7" s="51">
        <v>10300.000000000011</v>
      </c>
      <c r="J7" s="51">
        <v>0</v>
      </c>
      <c r="K7" s="51">
        <v>1300.0000000000114</v>
      </c>
      <c r="L7" s="51">
        <v>0</v>
      </c>
      <c r="M7" s="51">
        <v>0</v>
      </c>
      <c r="N7" s="51">
        <v>24000</v>
      </c>
      <c r="O7" s="51">
        <v>17500</v>
      </c>
      <c r="P7" s="51">
        <v>5500</v>
      </c>
      <c r="Q7" s="51">
        <v>0</v>
      </c>
      <c r="R7" s="51">
        <v>0</v>
      </c>
      <c r="S7" s="49" t="s">
        <v>108</v>
      </c>
      <c r="U7" s="95">
        <v>1947</v>
      </c>
      <c r="V7" s="96">
        <v>0</v>
      </c>
      <c r="W7" s="96">
        <v>0</v>
      </c>
      <c r="X7" s="96">
        <v>10300.000000000011</v>
      </c>
      <c r="Y7" s="96">
        <v>0</v>
      </c>
      <c r="Z7" s="96">
        <v>1300.0000000000114</v>
      </c>
      <c r="AA7" s="96">
        <v>0</v>
      </c>
      <c r="AB7" s="96">
        <v>0</v>
      </c>
      <c r="AC7" s="96">
        <v>24000</v>
      </c>
      <c r="AD7" s="96">
        <v>17500</v>
      </c>
      <c r="AE7" s="96">
        <v>5500</v>
      </c>
      <c r="AF7" s="96">
        <v>0</v>
      </c>
      <c r="AG7" s="96">
        <v>0</v>
      </c>
      <c r="AH7" s="96">
        <v>58600.000000000022</v>
      </c>
    </row>
    <row r="8" spans="1:34" x14ac:dyDescent="0.25">
      <c r="A8" s="61">
        <v>17227</v>
      </c>
      <c r="B8" s="96">
        <f t="shared" si="0"/>
        <v>1947</v>
      </c>
      <c r="C8" s="96">
        <f t="shared" si="1"/>
        <v>3</v>
      </c>
      <c r="D8" s="16">
        <v>10300.000000000011</v>
      </c>
      <c r="F8" s="50">
        <v>1948</v>
      </c>
      <c r="G8" s="51">
        <v>0</v>
      </c>
      <c r="H8" s="51">
        <v>0</v>
      </c>
      <c r="I8" s="51">
        <v>0</v>
      </c>
      <c r="J8" s="51">
        <v>13300.000000000011</v>
      </c>
      <c r="K8" s="51">
        <v>10400.000000000005</v>
      </c>
      <c r="L8" s="51">
        <v>86999.999999999985</v>
      </c>
      <c r="M8" s="51">
        <v>23299.999999999996</v>
      </c>
      <c r="N8" s="51">
        <v>39800</v>
      </c>
      <c r="O8" s="51">
        <v>51300</v>
      </c>
      <c r="P8" s="51">
        <v>49100</v>
      </c>
      <c r="Q8" s="51">
        <v>10200.000000000004</v>
      </c>
      <c r="R8" s="51">
        <v>0</v>
      </c>
      <c r="S8" s="49" t="s">
        <v>108</v>
      </c>
      <c r="U8" s="95">
        <v>1948</v>
      </c>
      <c r="V8" s="96">
        <v>0</v>
      </c>
      <c r="W8" s="96">
        <v>0</v>
      </c>
      <c r="X8" s="96">
        <v>0</v>
      </c>
      <c r="Y8" s="96">
        <v>13300.000000000011</v>
      </c>
      <c r="Z8" s="96">
        <v>10400.000000000005</v>
      </c>
      <c r="AA8" s="96">
        <v>86999.999999999985</v>
      </c>
      <c r="AB8" s="96">
        <v>23299.999999999996</v>
      </c>
      <c r="AC8" s="96">
        <v>39800</v>
      </c>
      <c r="AD8" s="96">
        <v>51300</v>
      </c>
      <c r="AE8" s="96">
        <v>49100</v>
      </c>
      <c r="AF8" s="96">
        <v>10200.000000000004</v>
      </c>
      <c r="AG8" s="96">
        <v>0</v>
      </c>
      <c r="AH8" s="96">
        <v>284400</v>
      </c>
    </row>
    <row r="9" spans="1:34" x14ac:dyDescent="0.25">
      <c r="A9" s="61">
        <v>17258</v>
      </c>
      <c r="B9" s="96">
        <f t="shared" si="0"/>
        <v>1947</v>
      </c>
      <c r="C9" s="96">
        <f t="shared" si="1"/>
        <v>4</v>
      </c>
      <c r="D9" s="16">
        <v>0</v>
      </c>
      <c r="F9" s="50">
        <v>1949</v>
      </c>
      <c r="G9" s="51">
        <v>0</v>
      </c>
      <c r="H9" s="51">
        <v>48599.999999999993</v>
      </c>
      <c r="I9" s="51">
        <v>0</v>
      </c>
      <c r="J9" s="51">
        <v>0</v>
      </c>
      <c r="K9" s="51">
        <v>14400.000000000005</v>
      </c>
      <c r="L9" s="51">
        <v>0</v>
      </c>
      <c r="M9" s="51">
        <v>0</v>
      </c>
      <c r="N9" s="51">
        <v>24299.999999999996</v>
      </c>
      <c r="O9" s="51">
        <v>16900</v>
      </c>
      <c r="P9" s="51">
        <v>0</v>
      </c>
      <c r="Q9" s="51">
        <v>0</v>
      </c>
      <c r="R9" s="51">
        <v>0</v>
      </c>
      <c r="S9" s="49" t="s">
        <v>109</v>
      </c>
      <c r="U9" s="95">
        <v>1949</v>
      </c>
      <c r="V9" s="96">
        <v>0</v>
      </c>
      <c r="W9" s="96">
        <v>48599.999999999993</v>
      </c>
      <c r="X9" s="96">
        <v>0</v>
      </c>
      <c r="Y9" s="96">
        <v>0</v>
      </c>
      <c r="Z9" s="96">
        <v>14400.000000000005</v>
      </c>
      <c r="AA9" s="96">
        <v>0</v>
      </c>
      <c r="AB9" s="96">
        <v>0</v>
      </c>
      <c r="AC9" s="96">
        <v>24299.999999999996</v>
      </c>
      <c r="AD9" s="96">
        <v>16900</v>
      </c>
      <c r="AE9" s="96">
        <v>0</v>
      </c>
      <c r="AF9" s="96">
        <v>0</v>
      </c>
      <c r="AG9" s="96">
        <v>0</v>
      </c>
      <c r="AH9" s="96">
        <v>104200</v>
      </c>
    </row>
    <row r="10" spans="1:34" x14ac:dyDescent="0.25">
      <c r="A10" s="61">
        <v>17288</v>
      </c>
      <c r="B10" s="96">
        <f t="shared" si="0"/>
        <v>1947</v>
      </c>
      <c r="C10" s="96">
        <f t="shared" si="1"/>
        <v>5</v>
      </c>
      <c r="D10" s="16">
        <v>1300.0000000000114</v>
      </c>
      <c r="F10" s="50">
        <v>1950</v>
      </c>
      <c r="G10" s="51">
        <v>0</v>
      </c>
      <c r="H10" s="51">
        <v>0</v>
      </c>
      <c r="I10" s="51">
        <v>10699.999999999989</v>
      </c>
      <c r="J10" s="51">
        <v>28600.000000000007</v>
      </c>
      <c r="K10" s="51">
        <v>1900.0000000000057</v>
      </c>
      <c r="L10" s="51">
        <v>87199.999999999985</v>
      </c>
      <c r="M10" s="51">
        <v>0</v>
      </c>
      <c r="N10" s="51">
        <v>27000</v>
      </c>
      <c r="O10" s="51">
        <v>9399.9999999999982</v>
      </c>
      <c r="P10" s="51">
        <v>0</v>
      </c>
      <c r="Q10" s="51">
        <v>5200.0000000000027</v>
      </c>
      <c r="R10" s="51">
        <v>0</v>
      </c>
      <c r="S10" s="49" t="s">
        <v>108</v>
      </c>
      <c r="U10" s="95">
        <v>1950</v>
      </c>
      <c r="V10" s="96">
        <v>0</v>
      </c>
      <c r="W10" s="96">
        <v>0</v>
      </c>
      <c r="X10" s="96">
        <v>10699.999999999989</v>
      </c>
      <c r="Y10" s="96">
        <v>28600.000000000007</v>
      </c>
      <c r="Z10" s="96">
        <v>1900.0000000000057</v>
      </c>
      <c r="AA10" s="96">
        <v>87199.999999999985</v>
      </c>
      <c r="AB10" s="96">
        <v>0</v>
      </c>
      <c r="AC10" s="96">
        <v>27000</v>
      </c>
      <c r="AD10" s="96">
        <v>9399.9999999999982</v>
      </c>
      <c r="AE10" s="96">
        <v>0</v>
      </c>
      <c r="AF10" s="96">
        <v>5200.0000000000027</v>
      </c>
      <c r="AG10" s="96">
        <v>0</v>
      </c>
      <c r="AH10" s="96">
        <v>170000</v>
      </c>
    </row>
    <row r="11" spans="1:34" x14ac:dyDescent="0.25">
      <c r="A11" s="61">
        <v>17319</v>
      </c>
      <c r="B11" s="96">
        <f t="shared" si="0"/>
        <v>1947</v>
      </c>
      <c r="C11" s="96">
        <f t="shared" si="1"/>
        <v>6</v>
      </c>
      <c r="D11" s="16">
        <v>0</v>
      </c>
      <c r="F11" s="50">
        <v>1951</v>
      </c>
      <c r="G11" s="51">
        <v>0</v>
      </c>
      <c r="H11" s="51">
        <v>16099.999999999995</v>
      </c>
      <c r="I11" s="51">
        <v>73200</v>
      </c>
      <c r="J11" s="51">
        <v>28300.000000000011</v>
      </c>
      <c r="K11" s="51">
        <v>22200.000000000018</v>
      </c>
      <c r="L11" s="51">
        <v>4500</v>
      </c>
      <c r="M11" s="51">
        <v>0</v>
      </c>
      <c r="N11" s="51">
        <v>27400</v>
      </c>
      <c r="O11" s="51">
        <v>0</v>
      </c>
      <c r="P11" s="51">
        <v>0</v>
      </c>
      <c r="Q11" s="51">
        <v>0</v>
      </c>
      <c r="R11" s="51">
        <v>0</v>
      </c>
      <c r="S11" s="49" t="s">
        <v>109</v>
      </c>
      <c r="U11" s="95">
        <v>1951</v>
      </c>
      <c r="V11" s="96">
        <v>0</v>
      </c>
      <c r="W11" s="96">
        <v>16099.999999999995</v>
      </c>
      <c r="X11" s="96">
        <v>73200</v>
      </c>
      <c r="Y11" s="96">
        <v>28300.000000000011</v>
      </c>
      <c r="Z11" s="96">
        <v>22200.000000000018</v>
      </c>
      <c r="AA11" s="96">
        <v>4500</v>
      </c>
      <c r="AB11" s="96">
        <v>0</v>
      </c>
      <c r="AC11" s="96">
        <v>27400</v>
      </c>
      <c r="AD11" s="96">
        <v>0</v>
      </c>
      <c r="AE11" s="96">
        <v>0</v>
      </c>
      <c r="AF11" s="96">
        <v>0</v>
      </c>
      <c r="AG11" s="96">
        <v>0</v>
      </c>
      <c r="AH11" s="96">
        <v>171700.00000000003</v>
      </c>
    </row>
    <row r="12" spans="1:34" x14ac:dyDescent="0.25">
      <c r="A12" s="61">
        <v>17349</v>
      </c>
      <c r="B12" s="96">
        <f t="shared" si="0"/>
        <v>1947</v>
      </c>
      <c r="C12" s="96">
        <f t="shared" si="1"/>
        <v>7</v>
      </c>
      <c r="D12" s="16">
        <v>0</v>
      </c>
      <c r="F12" s="50">
        <v>1952</v>
      </c>
      <c r="G12" s="51">
        <v>0</v>
      </c>
      <c r="H12" s="51">
        <v>0</v>
      </c>
      <c r="I12" s="51">
        <v>0</v>
      </c>
      <c r="J12" s="51">
        <v>0</v>
      </c>
      <c r="K12" s="51">
        <v>22100.000000000022</v>
      </c>
      <c r="L12" s="51">
        <v>86699.999999999985</v>
      </c>
      <c r="M12" s="51">
        <v>15099.999999999995</v>
      </c>
      <c r="N12" s="51">
        <v>24199.999999999996</v>
      </c>
      <c r="O12" s="51">
        <v>17400</v>
      </c>
      <c r="P12" s="51">
        <v>81699.999999999985</v>
      </c>
      <c r="Q12" s="51">
        <v>23700.000000000004</v>
      </c>
      <c r="R12" s="51">
        <v>0</v>
      </c>
      <c r="S12" s="49" t="s">
        <v>109</v>
      </c>
      <c r="U12" s="95">
        <v>1952</v>
      </c>
      <c r="V12" s="96">
        <v>0</v>
      </c>
      <c r="W12" s="96">
        <v>0</v>
      </c>
      <c r="X12" s="96">
        <v>0</v>
      </c>
      <c r="Y12" s="96">
        <v>0</v>
      </c>
      <c r="Z12" s="96">
        <v>22100.000000000022</v>
      </c>
      <c r="AA12" s="96">
        <v>86699.999999999985</v>
      </c>
      <c r="AB12" s="96">
        <v>15099.999999999995</v>
      </c>
      <c r="AC12" s="96">
        <v>24199.999999999996</v>
      </c>
      <c r="AD12" s="96">
        <v>17400</v>
      </c>
      <c r="AE12" s="96">
        <v>81699.999999999985</v>
      </c>
      <c r="AF12" s="96">
        <v>23700.000000000004</v>
      </c>
      <c r="AG12" s="96">
        <v>0</v>
      </c>
      <c r="AH12" s="96">
        <v>270900</v>
      </c>
    </row>
    <row r="13" spans="1:34" x14ac:dyDescent="0.25">
      <c r="A13" s="61">
        <v>17380</v>
      </c>
      <c r="B13" s="96">
        <f t="shared" si="0"/>
        <v>1947</v>
      </c>
      <c r="C13" s="96">
        <f t="shared" si="1"/>
        <v>8</v>
      </c>
      <c r="D13" s="16">
        <v>24000</v>
      </c>
      <c r="F13" s="50">
        <v>1953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18000.000000000004</v>
      </c>
      <c r="N13" s="51">
        <v>6800.0000000000045</v>
      </c>
      <c r="O13" s="51">
        <v>11900.000000000002</v>
      </c>
      <c r="P13" s="51">
        <v>34600.000000000007</v>
      </c>
      <c r="Q13" s="51">
        <v>0</v>
      </c>
      <c r="R13" s="51">
        <v>0</v>
      </c>
      <c r="S13" s="49" t="s">
        <v>110</v>
      </c>
      <c r="U13" s="95">
        <v>1953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18000.000000000004</v>
      </c>
      <c r="AC13" s="96">
        <v>6800.0000000000045</v>
      </c>
      <c r="AD13" s="96">
        <v>11900.000000000002</v>
      </c>
      <c r="AE13" s="96">
        <v>34600.000000000007</v>
      </c>
      <c r="AF13" s="96">
        <v>0</v>
      </c>
      <c r="AG13" s="96">
        <v>0</v>
      </c>
      <c r="AH13" s="96">
        <v>71300.000000000015</v>
      </c>
    </row>
    <row r="14" spans="1:34" x14ac:dyDescent="0.25">
      <c r="A14" s="61">
        <v>17411</v>
      </c>
      <c r="B14" s="96">
        <f t="shared" si="0"/>
        <v>1947</v>
      </c>
      <c r="C14" s="96">
        <f t="shared" si="1"/>
        <v>9</v>
      </c>
      <c r="D14" s="16">
        <v>17500</v>
      </c>
      <c r="F14" s="50">
        <v>1954</v>
      </c>
      <c r="G14" s="51">
        <v>0</v>
      </c>
      <c r="H14" s="51">
        <v>0</v>
      </c>
      <c r="I14" s="51">
        <v>34600.000000000007</v>
      </c>
      <c r="J14" s="51">
        <v>24700.000000000004</v>
      </c>
      <c r="K14" s="51">
        <v>0</v>
      </c>
      <c r="L14" s="51">
        <v>6399.9999999999982</v>
      </c>
      <c r="M14" s="51">
        <v>29600</v>
      </c>
      <c r="N14" s="51">
        <v>10000</v>
      </c>
      <c r="O14" s="51">
        <v>9300.0000000000036</v>
      </c>
      <c r="P14" s="51">
        <v>46500.000000000007</v>
      </c>
      <c r="Q14" s="51">
        <v>7899.9999999999982</v>
      </c>
      <c r="R14" s="51">
        <v>0</v>
      </c>
      <c r="S14" s="49" t="s">
        <v>110</v>
      </c>
      <c r="U14" s="95">
        <v>1954</v>
      </c>
      <c r="V14" s="96">
        <v>0</v>
      </c>
      <c r="W14" s="96">
        <v>0</v>
      </c>
      <c r="X14" s="96">
        <v>34600.000000000007</v>
      </c>
      <c r="Y14" s="96">
        <v>24700.000000000004</v>
      </c>
      <c r="Z14" s="96">
        <v>0</v>
      </c>
      <c r="AA14" s="96">
        <v>6399.9999999999982</v>
      </c>
      <c r="AB14" s="96">
        <v>29600</v>
      </c>
      <c r="AC14" s="96">
        <v>10000</v>
      </c>
      <c r="AD14" s="96">
        <v>9300.0000000000036</v>
      </c>
      <c r="AE14" s="96">
        <v>46500.000000000007</v>
      </c>
      <c r="AF14" s="96">
        <v>7899.9999999999982</v>
      </c>
      <c r="AG14" s="96">
        <v>0</v>
      </c>
      <c r="AH14" s="96">
        <v>169000.00000000003</v>
      </c>
    </row>
    <row r="15" spans="1:34" x14ac:dyDescent="0.25">
      <c r="A15" s="61">
        <v>17441</v>
      </c>
      <c r="B15" s="96">
        <f t="shared" si="0"/>
        <v>1947</v>
      </c>
      <c r="C15" s="96">
        <f t="shared" si="1"/>
        <v>10</v>
      </c>
      <c r="D15" s="16">
        <v>5500</v>
      </c>
      <c r="F15" s="50">
        <v>1955</v>
      </c>
      <c r="G15" s="51">
        <v>0</v>
      </c>
      <c r="H15" s="51">
        <v>34599.999999999993</v>
      </c>
      <c r="I15" s="51">
        <v>32500</v>
      </c>
      <c r="J15" s="51">
        <v>55300.000000000007</v>
      </c>
      <c r="K15" s="51">
        <v>24500</v>
      </c>
      <c r="L15" s="51">
        <v>5000</v>
      </c>
      <c r="M15" s="51">
        <v>18000.000000000004</v>
      </c>
      <c r="N15" s="51">
        <v>21400.000000000004</v>
      </c>
      <c r="O15" s="51">
        <v>18000.000000000004</v>
      </c>
      <c r="P15" s="51">
        <v>77000</v>
      </c>
      <c r="Q15" s="51">
        <v>31000</v>
      </c>
      <c r="R15" s="51">
        <v>0</v>
      </c>
      <c r="S15" s="49" t="s">
        <v>110</v>
      </c>
      <c r="U15" s="95">
        <v>1955</v>
      </c>
      <c r="V15" s="96">
        <v>0</v>
      </c>
      <c r="W15" s="96">
        <v>34599.999999999993</v>
      </c>
      <c r="X15" s="96">
        <v>32500</v>
      </c>
      <c r="Y15" s="96">
        <v>55300.000000000007</v>
      </c>
      <c r="Z15" s="96">
        <v>24500</v>
      </c>
      <c r="AA15" s="96">
        <v>5000</v>
      </c>
      <c r="AB15" s="96">
        <v>18000.000000000004</v>
      </c>
      <c r="AC15" s="96">
        <v>21400.000000000004</v>
      </c>
      <c r="AD15" s="96">
        <v>18000.000000000004</v>
      </c>
      <c r="AE15" s="96">
        <v>77000</v>
      </c>
      <c r="AF15" s="96">
        <v>31000</v>
      </c>
      <c r="AG15" s="96">
        <v>0</v>
      </c>
      <c r="AH15" s="96">
        <v>317300</v>
      </c>
    </row>
    <row r="16" spans="1:34" x14ac:dyDescent="0.25">
      <c r="A16" s="61">
        <v>17472</v>
      </c>
      <c r="B16" s="96">
        <f t="shared" si="0"/>
        <v>1947</v>
      </c>
      <c r="C16" s="96">
        <f t="shared" si="1"/>
        <v>11</v>
      </c>
      <c r="D16" s="16">
        <v>0</v>
      </c>
      <c r="F16" s="50">
        <v>1956</v>
      </c>
      <c r="G16" s="51">
        <v>0</v>
      </c>
      <c r="H16" s="51">
        <v>46000</v>
      </c>
      <c r="I16" s="51">
        <v>71600.000000000015</v>
      </c>
      <c r="J16" s="51">
        <v>61600</v>
      </c>
      <c r="K16" s="51">
        <v>12899.999999999998</v>
      </c>
      <c r="L16" s="51">
        <v>32299.999999999996</v>
      </c>
      <c r="M16" s="51">
        <v>24800.000000000004</v>
      </c>
      <c r="N16" s="51">
        <v>26700.000000000004</v>
      </c>
      <c r="O16" s="51">
        <v>17100</v>
      </c>
      <c r="P16" s="51">
        <v>67100.000000000015</v>
      </c>
      <c r="Q16" s="51">
        <v>32700.000000000004</v>
      </c>
      <c r="R16" s="51">
        <v>0</v>
      </c>
      <c r="S16" s="49" t="s">
        <v>110</v>
      </c>
      <c r="U16" s="95">
        <v>1956</v>
      </c>
      <c r="V16" s="96">
        <v>0</v>
      </c>
      <c r="W16" s="96">
        <v>46000</v>
      </c>
      <c r="X16" s="96">
        <v>71600.000000000015</v>
      </c>
      <c r="Y16" s="96">
        <v>61600</v>
      </c>
      <c r="Z16" s="96">
        <v>12899.999999999998</v>
      </c>
      <c r="AA16" s="96">
        <v>32299.999999999996</v>
      </c>
      <c r="AB16" s="96">
        <v>24800.000000000004</v>
      </c>
      <c r="AC16" s="96">
        <v>26700.000000000004</v>
      </c>
      <c r="AD16" s="96">
        <v>17100</v>
      </c>
      <c r="AE16" s="96">
        <v>67100.000000000015</v>
      </c>
      <c r="AF16" s="96">
        <v>32700.000000000004</v>
      </c>
      <c r="AG16" s="96">
        <v>0</v>
      </c>
      <c r="AH16" s="96">
        <v>392800</v>
      </c>
    </row>
    <row r="17" spans="1:34" x14ac:dyDescent="0.25">
      <c r="A17" s="61">
        <v>17502</v>
      </c>
      <c r="B17" s="96">
        <f t="shared" si="0"/>
        <v>1947</v>
      </c>
      <c r="C17" s="96">
        <f t="shared" si="1"/>
        <v>12</v>
      </c>
      <c r="D17" s="16">
        <v>0</v>
      </c>
      <c r="F17" s="50">
        <v>1957</v>
      </c>
      <c r="G17" s="51">
        <v>16000</v>
      </c>
      <c r="H17" s="51">
        <v>39000</v>
      </c>
      <c r="I17" s="51">
        <v>59400.000000000007</v>
      </c>
      <c r="J17" s="51">
        <v>28100.000000000007</v>
      </c>
      <c r="K17" s="51">
        <v>0</v>
      </c>
      <c r="L17" s="51">
        <v>0</v>
      </c>
      <c r="M17" s="51">
        <v>0</v>
      </c>
      <c r="N17" s="51">
        <v>8100.0000000000018</v>
      </c>
      <c r="O17" s="51">
        <v>0</v>
      </c>
      <c r="P17" s="51">
        <v>0</v>
      </c>
      <c r="Q17" s="51">
        <v>0</v>
      </c>
      <c r="R17" s="51">
        <v>0</v>
      </c>
      <c r="S17" s="49" t="s">
        <v>110</v>
      </c>
      <c r="U17" s="95">
        <v>1957</v>
      </c>
      <c r="V17" s="96">
        <v>16000</v>
      </c>
      <c r="W17" s="96">
        <v>39000</v>
      </c>
      <c r="X17" s="96">
        <v>59400.000000000007</v>
      </c>
      <c r="Y17" s="96">
        <v>28100.000000000007</v>
      </c>
      <c r="Z17" s="96">
        <v>0</v>
      </c>
      <c r="AA17" s="96">
        <v>0</v>
      </c>
      <c r="AB17" s="96">
        <v>0</v>
      </c>
      <c r="AC17" s="96">
        <v>8100.0000000000018</v>
      </c>
      <c r="AD17" s="96">
        <v>0</v>
      </c>
      <c r="AE17" s="96">
        <v>0</v>
      </c>
      <c r="AF17" s="96">
        <v>0</v>
      </c>
      <c r="AG17" s="96">
        <v>0</v>
      </c>
      <c r="AH17" s="96">
        <v>150600</v>
      </c>
    </row>
    <row r="18" spans="1:34" x14ac:dyDescent="0.25">
      <c r="A18" s="61">
        <v>17533</v>
      </c>
      <c r="B18" s="96">
        <f t="shared" si="0"/>
        <v>1948</v>
      </c>
      <c r="C18" s="96">
        <f t="shared" si="1"/>
        <v>1</v>
      </c>
      <c r="D18" s="16">
        <v>0</v>
      </c>
      <c r="F18" s="50">
        <v>1958</v>
      </c>
      <c r="G18" s="51">
        <v>0</v>
      </c>
      <c r="H18" s="51">
        <v>56200</v>
      </c>
      <c r="I18" s="51">
        <v>27900.000000000007</v>
      </c>
      <c r="J18" s="51">
        <v>0</v>
      </c>
      <c r="K18" s="51">
        <v>0</v>
      </c>
      <c r="L18" s="51">
        <v>0</v>
      </c>
      <c r="M18" s="51">
        <v>0</v>
      </c>
      <c r="N18" s="51">
        <v>24199.999999999996</v>
      </c>
      <c r="O18" s="51">
        <v>17600</v>
      </c>
      <c r="P18" s="51">
        <v>16299.999999999996</v>
      </c>
      <c r="Q18" s="51">
        <v>7599.9999999999945</v>
      </c>
      <c r="R18" s="51">
        <v>0</v>
      </c>
      <c r="S18" s="49" t="s">
        <v>108</v>
      </c>
      <c r="U18" s="95">
        <v>1958</v>
      </c>
      <c r="V18" s="96">
        <v>0</v>
      </c>
      <c r="W18" s="96">
        <v>56200</v>
      </c>
      <c r="X18" s="96">
        <v>27900.000000000007</v>
      </c>
      <c r="Y18" s="96">
        <v>0</v>
      </c>
      <c r="Z18" s="96">
        <v>0</v>
      </c>
      <c r="AA18" s="96">
        <v>0</v>
      </c>
      <c r="AB18" s="96">
        <v>0</v>
      </c>
      <c r="AC18" s="96">
        <v>24199.999999999996</v>
      </c>
      <c r="AD18" s="96">
        <v>17600</v>
      </c>
      <c r="AE18" s="96">
        <v>16299.999999999996</v>
      </c>
      <c r="AF18" s="96">
        <v>7599.9999999999945</v>
      </c>
      <c r="AG18" s="96">
        <v>0</v>
      </c>
      <c r="AH18" s="96">
        <v>149800</v>
      </c>
    </row>
    <row r="19" spans="1:34" x14ac:dyDescent="0.25">
      <c r="A19" s="61">
        <v>17564</v>
      </c>
      <c r="B19" s="96">
        <f t="shared" si="0"/>
        <v>1948</v>
      </c>
      <c r="C19" s="96">
        <f t="shared" si="1"/>
        <v>2</v>
      </c>
      <c r="D19" s="16">
        <v>0</v>
      </c>
      <c r="F19" s="50">
        <v>1959</v>
      </c>
      <c r="G19" s="51">
        <v>0</v>
      </c>
      <c r="H19" s="51">
        <v>14000</v>
      </c>
      <c r="I19" s="51">
        <v>0</v>
      </c>
      <c r="J19" s="51">
        <v>0</v>
      </c>
      <c r="K19" s="51">
        <v>0</v>
      </c>
      <c r="L19" s="51">
        <v>0</v>
      </c>
      <c r="M19" s="51">
        <v>5500</v>
      </c>
      <c r="N19" s="51">
        <v>21100</v>
      </c>
      <c r="O19" s="51">
        <v>27800.000000000004</v>
      </c>
      <c r="P19" s="51">
        <v>14100.000000000009</v>
      </c>
      <c r="Q19" s="51">
        <v>0</v>
      </c>
      <c r="R19" s="51">
        <v>0</v>
      </c>
      <c r="S19" s="49" t="s">
        <v>110</v>
      </c>
      <c r="U19" s="95">
        <v>1959</v>
      </c>
      <c r="V19" s="96">
        <v>0</v>
      </c>
      <c r="W19" s="96">
        <v>14000</v>
      </c>
      <c r="X19" s="96">
        <v>0</v>
      </c>
      <c r="Y19" s="96">
        <v>0</v>
      </c>
      <c r="Z19" s="96">
        <v>0</v>
      </c>
      <c r="AA19" s="96">
        <v>0</v>
      </c>
      <c r="AB19" s="96">
        <v>5500</v>
      </c>
      <c r="AC19" s="96">
        <v>21100</v>
      </c>
      <c r="AD19" s="96">
        <v>27800.000000000004</v>
      </c>
      <c r="AE19" s="96">
        <v>14100.000000000009</v>
      </c>
      <c r="AF19" s="96">
        <v>0</v>
      </c>
      <c r="AG19" s="96">
        <v>0</v>
      </c>
      <c r="AH19" s="96">
        <v>82500.000000000015</v>
      </c>
    </row>
    <row r="20" spans="1:34" x14ac:dyDescent="0.25">
      <c r="A20" s="61">
        <v>17593</v>
      </c>
      <c r="B20" s="96">
        <f t="shared" si="0"/>
        <v>1948</v>
      </c>
      <c r="C20" s="96">
        <f t="shared" si="1"/>
        <v>3</v>
      </c>
      <c r="D20" s="16">
        <v>0</v>
      </c>
      <c r="F20" s="50">
        <v>1960</v>
      </c>
      <c r="G20" s="51">
        <v>0</v>
      </c>
      <c r="H20" s="51">
        <v>30099.999999999993</v>
      </c>
      <c r="I20" s="51">
        <v>0</v>
      </c>
      <c r="J20" s="51">
        <v>2300.0000000000114</v>
      </c>
      <c r="K20" s="51">
        <v>26799.999999999996</v>
      </c>
      <c r="L20" s="51">
        <v>55699.999999999985</v>
      </c>
      <c r="M20" s="51">
        <v>23400</v>
      </c>
      <c r="N20" s="51">
        <v>42699.999999999993</v>
      </c>
      <c r="O20" s="51">
        <v>24000</v>
      </c>
      <c r="P20" s="51">
        <v>53300.000000000007</v>
      </c>
      <c r="Q20" s="51">
        <v>10099.999999999995</v>
      </c>
      <c r="R20" s="51">
        <v>0</v>
      </c>
      <c r="S20" s="49" t="s">
        <v>108</v>
      </c>
      <c r="U20" s="95">
        <v>1960</v>
      </c>
      <c r="V20" s="96">
        <v>0</v>
      </c>
      <c r="W20" s="96">
        <v>30099.999999999993</v>
      </c>
      <c r="X20" s="96">
        <v>0</v>
      </c>
      <c r="Y20" s="96">
        <v>2300.0000000000114</v>
      </c>
      <c r="Z20" s="96">
        <v>26799.999999999996</v>
      </c>
      <c r="AA20" s="96">
        <v>55699.999999999985</v>
      </c>
      <c r="AB20" s="96">
        <v>23400</v>
      </c>
      <c r="AC20" s="96">
        <v>42699.999999999993</v>
      </c>
      <c r="AD20" s="96">
        <v>24000</v>
      </c>
      <c r="AE20" s="96">
        <v>53300.000000000007</v>
      </c>
      <c r="AF20" s="96">
        <v>10099.999999999995</v>
      </c>
      <c r="AG20" s="96">
        <v>0</v>
      </c>
      <c r="AH20" s="96">
        <v>268400</v>
      </c>
    </row>
    <row r="21" spans="1:34" x14ac:dyDescent="0.25">
      <c r="A21" s="61">
        <v>17624</v>
      </c>
      <c r="B21" s="96">
        <f t="shared" si="0"/>
        <v>1948</v>
      </c>
      <c r="C21" s="96">
        <f t="shared" si="1"/>
        <v>4</v>
      </c>
      <c r="D21" s="16">
        <v>13300.000000000011</v>
      </c>
      <c r="F21" s="50">
        <v>1961</v>
      </c>
      <c r="G21" s="51">
        <v>0</v>
      </c>
      <c r="H21" s="51">
        <v>0</v>
      </c>
      <c r="I21" s="51">
        <v>14700.000000000004</v>
      </c>
      <c r="J21" s="51">
        <v>5900.0000000000055</v>
      </c>
      <c r="K21" s="51">
        <v>0</v>
      </c>
      <c r="L21" s="51">
        <v>0</v>
      </c>
      <c r="M21" s="51">
        <v>0</v>
      </c>
      <c r="N21" s="51">
        <v>16200.000000000004</v>
      </c>
      <c r="O21" s="51">
        <v>36100</v>
      </c>
      <c r="P21" s="51">
        <v>19400.000000000007</v>
      </c>
      <c r="Q21" s="51">
        <v>0</v>
      </c>
      <c r="R21" s="51">
        <v>0</v>
      </c>
      <c r="S21" s="49" t="s">
        <v>110</v>
      </c>
      <c r="U21" s="95">
        <v>1961</v>
      </c>
      <c r="V21" s="96">
        <v>0</v>
      </c>
      <c r="W21" s="96">
        <v>0</v>
      </c>
      <c r="X21" s="96">
        <v>14700.000000000004</v>
      </c>
      <c r="Y21" s="96">
        <v>5900.0000000000055</v>
      </c>
      <c r="Z21" s="96">
        <v>0</v>
      </c>
      <c r="AA21" s="96">
        <v>0</v>
      </c>
      <c r="AB21" s="96">
        <v>0</v>
      </c>
      <c r="AC21" s="96">
        <v>16200.000000000004</v>
      </c>
      <c r="AD21" s="96">
        <v>36100</v>
      </c>
      <c r="AE21" s="96">
        <v>19400.000000000007</v>
      </c>
      <c r="AF21" s="96">
        <v>0</v>
      </c>
      <c r="AG21" s="96">
        <v>0</v>
      </c>
      <c r="AH21" s="96">
        <v>92300.000000000029</v>
      </c>
    </row>
    <row r="22" spans="1:34" x14ac:dyDescent="0.25">
      <c r="A22" s="61">
        <v>17654</v>
      </c>
      <c r="B22" s="96">
        <f t="shared" si="0"/>
        <v>1948</v>
      </c>
      <c r="C22" s="96">
        <f t="shared" si="1"/>
        <v>5</v>
      </c>
      <c r="D22" s="16">
        <v>10400.000000000005</v>
      </c>
      <c r="F22" s="50">
        <v>1962</v>
      </c>
      <c r="G22" s="51">
        <v>0</v>
      </c>
      <c r="H22" s="51">
        <v>0</v>
      </c>
      <c r="I22" s="51">
        <v>0</v>
      </c>
      <c r="J22" s="51">
        <v>43500.000000000015</v>
      </c>
      <c r="K22" s="51">
        <v>82200</v>
      </c>
      <c r="L22" s="51">
        <v>0</v>
      </c>
      <c r="M22" s="51">
        <v>0</v>
      </c>
      <c r="N22" s="51">
        <v>12099.999999999995</v>
      </c>
      <c r="O22" s="51">
        <v>35600</v>
      </c>
      <c r="P22" s="51">
        <v>35800</v>
      </c>
      <c r="Q22" s="51">
        <v>5799.9999999999973</v>
      </c>
      <c r="R22" s="51">
        <v>0</v>
      </c>
      <c r="S22" s="49" t="s">
        <v>108</v>
      </c>
      <c r="U22" s="95">
        <v>1962</v>
      </c>
      <c r="V22" s="96">
        <v>0</v>
      </c>
      <c r="W22" s="96">
        <v>0</v>
      </c>
      <c r="X22" s="96">
        <v>0</v>
      </c>
      <c r="Y22" s="96">
        <v>43500.000000000015</v>
      </c>
      <c r="Z22" s="96">
        <v>82200</v>
      </c>
      <c r="AA22" s="96">
        <v>0</v>
      </c>
      <c r="AB22" s="96">
        <v>0</v>
      </c>
      <c r="AC22" s="96">
        <v>12099.999999999995</v>
      </c>
      <c r="AD22" s="96">
        <v>35600</v>
      </c>
      <c r="AE22" s="96">
        <v>35800</v>
      </c>
      <c r="AF22" s="96">
        <v>5799.9999999999973</v>
      </c>
      <c r="AG22" s="96">
        <v>0</v>
      </c>
      <c r="AH22" s="96">
        <v>215000</v>
      </c>
    </row>
    <row r="23" spans="1:34" x14ac:dyDescent="0.25">
      <c r="A23" s="61">
        <v>17685</v>
      </c>
      <c r="B23" s="96">
        <f t="shared" si="0"/>
        <v>1948</v>
      </c>
      <c r="C23" s="96">
        <f t="shared" si="1"/>
        <v>6</v>
      </c>
      <c r="D23" s="16">
        <v>86999.999999999985</v>
      </c>
      <c r="F23" s="50">
        <v>1963</v>
      </c>
      <c r="G23" s="51">
        <v>0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38000</v>
      </c>
      <c r="N23" s="51">
        <v>33900.000000000007</v>
      </c>
      <c r="O23" s="51">
        <v>13700.000000000004</v>
      </c>
      <c r="P23" s="51">
        <v>15000</v>
      </c>
      <c r="Q23" s="51">
        <v>0</v>
      </c>
      <c r="R23" s="51">
        <v>0</v>
      </c>
      <c r="S23" s="49" t="s">
        <v>110</v>
      </c>
      <c r="U23" s="95">
        <v>1963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38000</v>
      </c>
      <c r="AC23" s="96">
        <v>33900.000000000007</v>
      </c>
      <c r="AD23" s="96">
        <v>13700.000000000004</v>
      </c>
      <c r="AE23" s="96">
        <v>15000</v>
      </c>
      <c r="AF23" s="96">
        <v>0</v>
      </c>
      <c r="AG23" s="96">
        <v>0</v>
      </c>
      <c r="AH23" s="96">
        <v>100600</v>
      </c>
    </row>
    <row r="24" spans="1:34" x14ac:dyDescent="0.25">
      <c r="A24" s="61">
        <v>17715</v>
      </c>
      <c r="B24" s="96">
        <f t="shared" si="0"/>
        <v>1948</v>
      </c>
      <c r="C24" s="96">
        <f t="shared" si="1"/>
        <v>7</v>
      </c>
      <c r="D24" s="16">
        <v>23299.999999999996</v>
      </c>
      <c r="F24" s="50">
        <v>1964</v>
      </c>
      <c r="G24" s="51">
        <v>0</v>
      </c>
      <c r="H24" s="51">
        <v>18600.000000000007</v>
      </c>
      <c r="I24" s="51">
        <v>15300.000000000011</v>
      </c>
      <c r="J24" s="51">
        <v>0</v>
      </c>
      <c r="K24" s="51">
        <v>0</v>
      </c>
      <c r="L24" s="51">
        <v>7899.9999999999982</v>
      </c>
      <c r="M24" s="51">
        <v>21200.000000000004</v>
      </c>
      <c r="N24" s="51">
        <v>23200.000000000004</v>
      </c>
      <c r="O24" s="51">
        <v>29400.000000000004</v>
      </c>
      <c r="P24" s="51">
        <v>43500.000000000007</v>
      </c>
      <c r="Q24" s="51">
        <v>14899.999999999998</v>
      </c>
      <c r="R24" s="51">
        <v>0</v>
      </c>
      <c r="S24" s="49" t="s">
        <v>110</v>
      </c>
      <c r="U24" s="95">
        <v>1964</v>
      </c>
      <c r="V24" s="96">
        <v>0</v>
      </c>
      <c r="W24" s="96">
        <v>18600.000000000007</v>
      </c>
      <c r="X24" s="96">
        <v>15300.000000000011</v>
      </c>
      <c r="Y24" s="96">
        <v>0</v>
      </c>
      <c r="Z24" s="96">
        <v>0</v>
      </c>
      <c r="AA24" s="96">
        <v>7899.9999999999982</v>
      </c>
      <c r="AB24" s="96">
        <v>21200.000000000004</v>
      </c>
      <c r="AC24" s="96">
        <v>23200.000000000004</v>
      </c>
      <c r="AD24" s="96">
        <v>29400.000000000004</v>
      </c>
      <c r="AE24" s="96">
        <v>43500.000000000007</v>
      </c>
      <c r="AF24" s="96">
        <v>14899.999999999998</v>
      </c>
      <c r="AG24" s="96">
        <v>0</v>
      </c>
      <c r="AH24" s="96">
        <v>174000.00000000003</v>
      </c>
    </row>
    <row r="25" spans="1:34" x14ac:dyDescent="0.25">
      <c r="A25" s="61">
        <v>17746</v>
      </c>
      <c r="B25" s="96">
        <f t="shared" si="0"/>
        <v>1948</v>
      </c>
      <c r="C25" s="96">
        <f t="shared" si="1"/>
        <v>8</v>
      </c>
      <c r="D25" s="16">
        <v>39800</v>
      </c>
      <c r="F25" s="50">
        <v>1965</v>
      </c>
      <c r="G25" s="51">
        <v>13799.999999999996</v>
      </c>
      <c r="H25" s="51">
        <v>88900</v>
      </c>
      <c r="I25" s="51">
        <v>77900</v>
      </c>
      <c r="J25" s="51">
        <v>43600.000000000007</v>
      </c>
      <c r="K25" s="51">
        <v>81200.000000000015</v>
      </c>
      <c r="L25" s="51">
        <v>0</v>
      </c>
      <c r="M25" s="51">
        <v>0</v>
      </c>
      <c r="N25" s="51">
        <v>28500</v>
      </c>
      <c r="O25" s="51">
        <v>0</v>
      </c>
      <c r="P25" s="51">
        <v>0</v>
      </c>
      <c r="Q25" s="51">
        <v>0</v>
      </c>
      <c r="R25" s="51">
        <v>0</v>
      </c>
      <c r="S25" s="49" t="s">
        <v>109</v>
      </c>
      <c r="U25" s="95">
        <v>1965</v>
      </c>
      <c r="V25" s="96">
        <v>13799.999999999996</v>
      </c>
      <c r="W25" s="96">
        <v>88900</v>
      </c>
      <c r="X25" s="96">
        <v>77900</v>
      </c>
      <c r="Y25" s="96">
        <v>43600.000000000007</v>
      </c>
      <c r="Z25" s="96">
        <v>81200.000000000015</v>
      </c>
      <c r="AA25" s="96">
        <v>0</v>
      </c>
      <c r="AB25" s="96">
        <v>0</v>
      </c>
      <c r="AC25" s="96">
        <v>28500</v>
      </c>
      <c r="AD25" s="96">
        <v>0</v>
      </c>
      <c r="AE25" s="96">
        <v>0</v>
      </c>
      <c r="AF25" s="96">
        <v>0</v>
      </c>
      <c r="AG25" s="96">
        <v>0</v>
      </c>
      <c r="AH25" s="96">
        <v>333900</v>
      </c>
    </row>
    <row r="26" spans="1:34" x14ac:dyDescent="0.25">
      <c r="A26" s="61">
        <v>17777</v>
      </c>
      <c r="B26" s="96">
        <f t="shared" si="0"/>
        <v>1948</v>
      </c>
      <c r="C26" s="96">
        <f t="shared" si="1"/>
        <v>9</v>
      </c>
      <c r="D26" s="16">
        <v>51300</v>
      </c>
      <c r="F26" s="50">
        <v>1966</v>
      </c>
      <c r="G26" s="51">
        <v>0</v>
      </c>
      <c r="H26" s="51">
        <v>0</v>
      </c>
      <c r="I26" s="51">
        <v>9500</v>
      </c>
      <c r="J26" s="51">
        <v>9100.0000000000218</v>
      </c>
      <c r="K26" s="51">
        <v>38000</v>
      </c>
      <c r="L26" s="51">
        <v>107399.99999999999</v>
      </c>
      <c r="M26" s="51">
        <v>39500</v>
      </c>
      <c r="N26" s="51">
        <v>44900</v>
      </c>
      <c r="O26" s="51">
        <v>58200</v>
      </c>
      <c r="P26" s="51">
        <v>47100</v>
      </c>
      <c r="Q26" s="51">
        <v>10899.999999999991</v>
      </c>
      <c r="R26" s="51">
        <v>1700.0000000000027</v>
      </c>
      <c r="S26" s="49" t="s">
        <v>108</v>
      </c>
      <c r="U26" s="95">
        <v>1966</v>
      </c>
      <c r="V26" s="96">
        <v>0</v>
      </c>
      <c r="W26" s="96">
        <v>0</v>
      </c>
      <c r="X26" s="96">
        <v>9500</v>
      </c>
      <c r="Y26" s="96">
        <v>9100.0000000000218</v>
      </c>
      <c r="Z26" s="96">
        <v>38000</v>
      </c>
      <c r="AA26" s="96">
        <v>107399.99999999999</v>
      </c>
      <c r="AB26" s="96">
        <v>39500</v>
      </c>
      <c r="AC26" s="96">
        <v>44900</v>
      </c>
      <c r="AD26" s="96">
        <v>58200</v>
      </c>
      <c r="AE26" s="96">
        <v>47100</v>
      </c>
      <c r="AF26" s="96">
        <v>10899.999999999991</v>
      </c>
      <c r="AG26" s="96">
        <v>1700.0000000000027</v>
      </c>
      <c r="AH26" s="96">
        <v>366300</v>
      </c>
    </row>
    <row r="27" spans="1:34" x14ac:dyDescent="0.25">
      <c r="A27" s="61">
        <v>17807</v>
      </c>
      <c r="B27" s="96">
        <f t="shared" si="0"/>
        <v>1948</v>
      </c>
      <c r="C27" s="96">
        <f t="shared" si="1"/>
        <v>10</v>
      </c>
      <c r="D27" s="16">
        <v>49100</v>
      </c>
      <c r="F27" s="50">
        <v>1967</v>
      </c>
      <c r="G27" s="51">
        <v>0</v>
      </c>
      <c r="H27" s="51">
        <v>54800</v>
      </c>
      <c r="I27" s="51">
        <v>84800</v>
      </c>
      <c r="J27" s="51">
        <v>76300.000000000015</v>
      </c>
      <c r="K27" s="51">
        <v>81800</v>
      </c>
      <c r="L27" s="51">
        <v>0</v>
      </c>
      <c r="M27" s="51">
        <v>0</v>
      </c>
      <c r="N27" s="51">
        <v>33900</v>
      </c>
      <c r="O27" s="51">
        <v>35500</v>
      </c>
      <c r="P27" s="51">
        <v>39100.000000000007</v>
      </c>
      <c r="Q27" s="51">
        <v>4200.0000000000027</v>
      </c>
      <c r="R27" s="51">
        <v>0</v>
      </c>
      <c r="S27" s="49" t="s">
        <v>108</v>
      </c>
      <c r="U27" s="95">
        <v>1967</v>
      </c>
      <c r="V27" s="96">
        <v>0</v>
      </c>
      <c r="W27" s="96">
        <v>54800</v>
      </c>
      <c r="X27" s="96">
        <v>84800</v>
      </c>
      <c r="Y27" s="96">
        <v>76300.000000000015</v>
      </c>
      <c r="Z27" s="96">
        <v>81800</v>
      </c>
      <c r="AA27" s="96">
        <v>0</v>
      </c>
      <c r="AB27" s="96">
        <v>0</v>
      </c>
      <c r="AC27" s="96">
        <v>33900</v>
      </c>
      <c r="AD27" s="96">
        <v>35500</v>
      </c>
      <c r="AE27" s="96">
        <v>39100.000000000007</v>
      </c>
      <c r="AF27" s="96">
        <v>4200.0000000000027</v>
      </c>
      <c r="AG27" s="96">
        <v>0</v>
      </c>
      <c r="AH27" s="96">
        <v>410400</v>
      </c>
    </row>
    <row r="28" spans="1:34" x14ac:dyDescent="0.25">
      <c r="A28" s="61">
        <v>17838</v>
      </c>
      <c r="B28" s="96">
        <f t="shared" si="0"/>
        <v>1948</v>
      </c>
      <c r="C28" s="96">
        <f t="shared" si="1"/>
        <v>11</v>
      </c>
      <c r="D28" s="16">
        <v>10200.000000000004</v>
      </c>
      <c r="F28" s="50">
        <v>1968</v>
      </c>
      <c r="G28" s="51">
        <v>0</v>
      </c>
      <c r="H28" s="51">
        <v>37800</v>
      </c>
      <c r="I28" s="51">
        <v>72300</v>
      </c>
      <c r="J28" s="51">
        <v>37600.000000000007</v>
      </c>
      <c r="K28" s="51">
        <v>77300</v>
      </c>
      <c r="L28" s="51">
        <v>87199.999999999985</v>
      </c>
      <c r="M28" s="51">
        <v>24199.999999999996</v>
      </c>
      <c r="N28" s="51">
        <v>20900</v>
      </c>
      <c r="O28" s="51">
        <v>35600</v>
      </c>
      <c r="P28" s="51">
        <v>45000</v>
      </c>
      <c r="Q28" s="51">
        <v>0</v>
      </c>
      <c r="R28" s="51">
        <v>3000</v>
      </c>
      <c r="S28" s="49" t="s">
        <v>108</v>
      </c>
      <c r="U28" s="95">
        <v>1968</v>
      </c>
      <c r="V28" s="96">
        <v>0</v>
      </c>
      <c r="W28" s="96">
        <v>37800</v>
      </c>
      <c r="X28" s="96">
        <v>72300</v>
      </c>
      <c r="Y28" s="96">
        <v>37600.000000000007</v>
      </c>
      <c r="Z28" s="96">
        <v>77300</v>
      </c>
      <c r="AA28" s="96">
        <v>87199.999999999985</v>
      </c>
      <c r="AB28" s="96">
        <v>24199.999999999996</v>
      </c>
      <c r="AC28" s="96">
        <v>20900</v>
      </c>
      <c r="AD28" s="96">
        <v>35600</v>
      </c>
      <c r="AE28" s="96">
        <v>45000</v>
      </c>
      <c r="AF28" s="96">
        <v>0</v>
      </c>
      <c r="AG28" s="96">
        <v>3000</v>
      </c>
      <c r="AH28" s="96">
        <v>440900</v>
      </c>
    </row>
    <row r="29" spans="1:34" x14ac:dyDescent="0.25">
      <c r="A29" s="61">
        <v>17868</v>
      </c>
      <c r="B29" s="96">
        <f t="shared" si="0"/>
        <v>1948</v>
      </c>
      <c r="C29" s="96">
        <f t="shared" si="1"/>
        <v>12</v>
      </c>
      <c r="D29" s="16">
        <v>0</v>
      </c>
      <c r="F29" s="50">
        <v>1969</v>
      </c>
      <c r="G29" s="51">
        <v>0</v>
      </c>
      <c r="H29" s="51">
        <v>40900.000000000007</v>
      </c>
      <c r="I29" s="51">
        <v>0</v>
      </c>
      <c r="J29" s="51">
        <v>23100.000000000007</v>
      </c>
      <c r="K29" s="51">
        <v>1400.0000000000057</v>
      </c>
      <c r="L29" s="51">
        <v>25399.999999999978</v>
      </c>
      <c r="M29" s="51">
        <v>0</v>
      </c>
      <c r="N29" s="51">
        <v>24299.999999999996</v>
      </c>
      <c r="O29" s="51">
        <v>17799.999999999996</v>
      </c>
      <c r="P29" s="51">
        <v>14900.000000000005</v>
      </c>
      <c r="Q29" s="51">
        <v>0</v>
      </c>
      <c r="R29" s="51">
        <v>0</v>
      </c>
      <c r="S29" s="49" t="s">
        <v>108</v>
      </c>
      <c r="U29" s="95">
        <v>1969</v>
      </c>
      <c r="V29" s="96">
        <v>0</v>
      </c>
      <c r="W29" s="96">
        <v>40900.000000000007</v>
      </c>
      <c r="X29" s="96">
        <v>0</v>
      </c>
      <c r="Y29" s="96">
        <v>23100.000000000007</v>
      </c>
      <c r="Z29" s="96">
        <v>1400.0000000000057</v>
      </c>
      <c r="AA29" s="96">
        <v>25399.999999999978</v>
      </c>
      <c r="AB29" s="96">
        <v>0</v>
      </c>
      <c r="AC29" s="96">
        <v>24299.999999999996</v>
      </c>
      <c r="AD29" s="96">
        <v>17799.999999999996</v>
      </c>
      <c r="AE29" s="96">
        <v>14900.000000000005</v>
      </c>
      <c r="AF29" s="96">
        <v>0</v>
      </c>
      <c r="AG29" s="96">
        <v>0</v>
      </c>
      <c r="AH29" s="96">
        <v>147800</v>
      </c>
    </row>
    <row r="30" spans="1:34" x14ac:dyDescent="0.25">
      <c r="A30" s="61">
        <v>17899</v>
      </c>
      <c r="B30" s="96">
        <f t="shared" si="0"/>
        <v>1949</v>
      </c>
      <c r="C30" s="96">
        <f t="shared" si="1"/>
        <v>1</v>
      </c>
      <c r="D30" s="16">
        <v>0</v>
      </c>
      <c r="F30" s="50">
        <v>1970</v>
      </c>
      <c r="G30" s="51">
        <v>0</v>
      </c>
      <c r="H30" s="51">
        <v>0</v>
      </c>
      <c r="I30" s="51">
        <v>32500</v>
      </c>
      <c r="J30" s="51">
        <v>0</v>
      </c>
      <c r="K30" s="51">
        <v>22200.000000000018</v>
      </c>
      <c r="L30" s="51">
        <v>60699.999999999985</v>
      </c>
      <c r="M30" s="51">
        <v>0</v>
      </c>
      <c r="N30" s="51">
        <v>24199.999999999996</v>
      </c>
      <c r="O30" s="51">
        <v>17700.000000000004</v>
      </c>
      <c r="P30" s="51">
        <v>51500</v>
      </c>
      <c r="Q30" s="51">
        <v>9600.0000000000091</v>
      </c>
      <c r="R30" s="51">
        <v>6899.9999999999982</v>
      </c>
      <c r="S30" s="49" t="s">
        <v>109</v>
      </c>
      <c r="U30" s="95">
        <v>1970</v>
      </c>
      <c r="V30" s="96">
        <v>0</v>
      </c>
      <c r="W30" s="96">
        <v>0</v>
      </c>
      <c r="X30" s="96">
        <v>32500</v>
      </c>
      <c r="Y30" s="96">
        <v>0</v>
      </c>
      <c r="Z30" s="96">
        <v>22200.000000000018</v>
      </c>
      <c r="AA30" s="96">
        <v>60699.999999999985</v>
      </c>
      <c r="AB30" s="96">
        <v>0</v>
      </c>
      <c r="AC30" s="96">
        <v>24199.999999999996</v>
      </c>
      <c r="AD30" s="96">
        <v>17700.000000000004</v>
      </c>
      <c r="AE30" s="96">
        <v>51500</v>
      </c>
      <c r="AF30" s="96">
        <v>9600.0000000000091</v>
      </c>
      <c r="AG30" s="96">
        <v>6899.9999999999982</v>
      </c>
      <c r="AH30" s="96">
        <v>225300</v>
      </c>
    </row>
    <row r="31" spans="1:34" x14ac:dyDescent="0.25">
      <c r="A31" s="61">
        <v>17930</v>
      </c>
      <c r="B31" s="96">
        <f t="shared" si="0"/>
        <v>1949</v>
      </c>
      <c r="C31" s="96">
        <f t="shared" si="1"/>
        <v>2</v>
      </c>
      <c r="D31" s="16">
        <v>48599.999999999993</v>
      </c>
      <c r="F31" s="50">
        <v>1971</v>
      </c>
      <c r="G31" s="51">
        <v>0</v>
      </c>
      <c r="H31" s="51">
        <v>24700.000000000004</v>
      </c>
      <c r="I31" s="51">
        <v>27900.000000000007</v>
      </c>
      <c r="J31" s="51">
        <v>1300.0000000000114</v>
      </c>
      <c r="K31" s="51">
        <v>22200.000000000018</v>
      </c>
      <c r="L31" s="51">
        <v>0</v>
      </c>
      <c r="M31" s="51">
        <v>0</v>
      </c>
      <c r="N31" s="51">
        <v>24500</v>
      </c>
      <c r="O31" s="51">
        <v>17600</v>
      </c>
      <c r="P31" s="51">
        <v>32599.999999999993</v>
      </c>
      <c r="Q31" s="51">
        <v>0</v>
      </c>
      <c r="R31" s="51">
        <v>0</v>
      </c>
      <c r="S31" s="49" t="s">
        <v>109</v>
      </c>
      <c r="U31" s="95">
        <v>1971</v>
      </c>
      <c r="V31" s="96">
        <v>0</v>
      </c>
      <c r="W31" s="96">
        <v>24700.000000000004</v>
      </c>
      <c r="X31" s="96">
        <v>27900.000000000007</v>
      </c>
      <c r="Y31" s="96">
        <v>1300.0000000000114</v>
      </c>
      <c r="Z31" s="96">
        <v>22200.000000000018</v>
      </c>
      <c r="AA31" s="96">
        <v>0</v>
      </c>
      <c r="AB31" s="96">
        <v>0</v>
      </c>
      <c r="AC31" s="96">
        <v>24500</v>
      </c>
      <c r="AD31" s="96">
        <v>17600</v>
      </c>
      <c r="AE31" s="96">
        <v>32599.999999999993</v>
      </c>
      <c r="AF31" s="96">
        <v>0</v>
      </c>
      <c r="AG31" s="96">
        <v>0</v>
      </c>
      <c r="AH31" s="96">
        <v>150800.00000000003</v>
      </c>
    </row>
    <row r="32" spans="1:34" x14ac:dyDescent="0.25">
      <c r="A32" s="61">
        <v>17958</v>
      </c>
      <c r="B32" s="96">
        <f t="shared" si="0"/>
        <v>1949</v>
      </c>
      <c r="C32" s="96">
        <f t="shared" si="1"/>
        <v>3</v>
      </c>
      <c r="D32" s="16">
        <v>0</v>
      </c>
      <c r="F32" s="50">
        <v>1972</v>
      </c>
      <c r="G32" s="51">
        <v>0</v>
      </c>
      <c r="H32" s="51">
        <v>0</v>
      </c>
      <c r="I32" s="51">
        <v>9500</v>
      </c>
      <c r="J32" s="51">
        <v>20400.000000000007</v>
      </c>
      <c r="K32" s="51">
        <v>22500</v>
      </c>
      <c r="L32" s="51">
        <v>86699.999999999985</v>
      </c>
      <c r="M32" s="51">
        <v>24900</v>
      </c>
      <c r="N32" s="51">
        <v>14299.999999999996</v>
      </c>
      <c r="O32" s="51">
        <v>35500</v>
      </c>
      <c r="P32" s="51">
        <v>60000</v>
      </c>
      <c r="Q32" s="51">
        <v>5400.0000000000055</v>
      </c>
      <c r="R32" s="51">
        <v>0</v>
      </c>
      <c r="S32" s="49" t="s">
        <v>109</v>
      </c>
      <c r="U32" s="95">
        <v>1972</v>
      </c>
      <c r="V32" s="96">
        <v>0</v>
      </c>
      <c r="W32" s="96">
        <v>0</v>
      </c>
      <c r="X32" s="96">
        <v>9500</v>
      </c>
      <c r="Y32" s="96">
        <v>20400.000000000007</v>
      </c>
      <c r="Z32" s="96">
        <v>22500</v>
      </c>
      <c r="AA32" s="96">
        <v>86699.999999999985</v>
      </c>
      <c r="AB32" s="96">
        <v>24900</v>
      </c>
      <c r="AC32" s="96">
        <v>14299.999999999996</v>
      </c>
      <c r="AD32" s="96">
        <v>35500</v>
      </c>
      <c r="AE32" s="96">
        <v>60000</v>
      </c>
      <c r="AF32" s="96">
        <v>5400.0000000000055</v>
      </c>
      <c r="AG32" s="96">
        <v>0</v>
      </c>
      <c r="AH32" s="96">
        <v>279200</v>
      </c>
    </row>
    <row r="33" spans="1:34" x14ac:dyDescent="0.25">
      <c r="A33" s="61">
        <v>17989</v>
      </c>
      <c r="B33" s="96">
        <f t="shared" si="0"/>
        <v>1949</v>
      </c>
      <c r="C33" s="96">
        <f t="shared" si="1"/>
        <v>4</v>
      </c>
      <c r="D33" s="16">
        <v>0</v>
      </c>
      <c r="F33" s="50">
        <v>1973</v>
      </c>
      <c r="G33" s="51">
        <v>0</v>
      </c>
      <c r="H33" s="51">
        <v>0</v>
      </c>
      <c r="I33" s="51">
        <v>19300.000000000011</v>
      </c>
      <c r="J33" s="51">
        <v>0</v>
      </c>
      <c r="K33" s="51">
        <v>0</v>
      </c>
      <c r="L33" s="51">
        <v>0</v>
      </c>
      <c r="M33" s="51">
        <v>399.99999999999147</v>
      </c>
      <c r="N33" s="51">
        <v>24000</v>
      </c>
      <c r="O33" s="51">
        <v>0</v>
      </c>
      <c r="P33" s="51">
        <v>0</v>
      </c>
      <c r="Q33" s="51">
        <v>0</v>
      </c>
      <c r="R33" s="51">
        <v>0</v>
      </c>
      <c r="S33" s="49" t="s">
        <v>109</v>
      </c>
      <c r="U33" s="95">
        <v>1973</v>
      </c>
      <c r="V33" s="96">
        <v>0</v>
      </c>
      <c r="W33" s="96">
        <v>0</v>
      </c>
      <c r="X33" s="96">
        <v>19300.000000000011</v>
      </c>
      <c r="Y33" s="96">
        <v>0</v>
      </c>
      <c r="Z33" s="96">
        <v>0</v>
      </c>
      <c r="AA33" s="96">
        <v>0</v>
      </c>
      <c r="AB33" s="96">
        <v>399.99999999999147</v>
      </c>
      <c r="AC33" s="96">
        <v>24000</v>
      </c>
      <c r="AD33" s="96">
        <v>0</v>
      </c>
      <c r="AE33" s="96">
        <v>0</v>
      </c>
      <c r="AF33" s="96">
        <v>0</v>
      </c>
      <c r="AG33" s="96">
        <v>0</v>
      </c>
      <c r="AH33" s="96">
        <v>43700</v>
      </c>
    </row>
    <row r="34" spans="1:34" x14ac:dyDescent="0.25">
      <c r="A34" s="61">
        <v>18019</v>
      </c>
      <c r="B34" s="96">
        <f t="shared" si="0"/>
        <v>1949</v>
      </c>
      <c r="C34" s="96">
        <f t="shared" si="1"/>
        <v>5</v>
      </c>
      <c r="D34" s="16">
        <v>14400.000000000005</v>
      </c>
      <c r="F34" s="50">
        <v>1974</v>
      </c>
      <c r="G34" s="51">
        <v>0</v>
      </c>
      <c r="H34" s="51">
        <v>0</v>
      </c>
      <c r="I34" s="51">
        <v>0</v>
      </c>
      <c r="J34" s="51">
        <v>0</v>
      </c>
      <c r="K34" s="51">
        <v>19300.000000000011</v>
      </c>
      <c r="L34" s="51">
        <v>70399.999999999985</v>
      </c>
      <c r="M34" s="51">
        <v>23599.999999999993</v>
      </c>
      <c r="N34" s="51">
        <v>41000</v>
      </c>
      <c r="O34" s="51">
        <v>17600</v>
      </c>
      <c r="P34" s="51">
        <v>36199.999999999985</v>
      </c>
      <c r="Q34" s="51">
        <v>10400.000000000005</v>
      </c>
      <c r="R34" s="51">
        <v>0</v>
      </c>
      <c r="S34" s="49" t="s">
        <v>109</v>
      </c>
      <c r="U34" s="95">
        <v>1974</v>
      </c>
      <c r="V34" s="96">
        <v>0</v>
      </c>
      <c r="W34" s="96">
        <v>0</v>
      </c>
      <c r="X34" s="96">
        <v>0</v>
      </c>
      <c r="Y34" s="96">
        <v>0</v>
      </c>
      <c r="Z34" s="96">
        <v>19300.000000000011</v>
      </c>
      <c r="AA34" s="96">
        <v>70399.999999999985</v>
      </c>
      <c r="AB34" s="96">
        <v>23599.999999999993</v>
      </c>
      <c r="AC34" s="96">
        <v>41000</v>
      </c>
      <c r="AD34" s="96">
        <v>17600</v>
      </c>
      <c r="AE34" s="96">
        <v>36199.999999999985</v>
      </c>
      <c r="AF34" s="96">
        <v>10400.000000000005</v>
      </c>
      <c r="AG34" s="96">
        <v>0</v>
      </c>
      <c r="AH34" s="96">
        <v>218500</v>
      </c>
    </row>
    <row r="35" spans="1:34" x14ac:dyDescent="0.25">
      <c r="A35" s="61">
        <v>18050</v>
      </c>
      <c r="B35" s="96">
        <f t="shared" si="0"/>
        <v>1949</v>
      </c>
      <c r="C35" s="96">
        <f t="shared" si="1"/>
        <v>6</v>
      </c>
      <c r="D35" s="16">
        <v>0</v>
      </c>
      <c r="F35" s="50">
        <v>1975</v>
      </c>
      <c r="G35" s="51">
        <v>0</v>
      </c>
      <c r="H35" s="51">
        <v>44300</v>
      </c>
      <c r="I35" s="51">
        <v>56700</v>
      </c>
      <c r="J35" s="51">
        <v>38500.000000000015</v>
      </c>
      <c r="K35" s="51">
        <v>1400.0000000000057</v>
      </c>
      <c r="L35" s="51">
        <v>39899.999999999993</v>
      </c>
      <c r="M35" s="51">
        <v>23299.999999999996</v>
      </c>
      <c r="N35" s="51">
        <v>35500</v>
      </c>
      <c r="O35" s="51">
        <v>35600</v>
      </c>
      <c r="P35" s="51">
        <v>35600.000000000007</v>
      </c>
      <c r="Q35" s="51">
        <v>200.00000000000284</v>
      </c>
      <c r="R35" s="51">
        <v>0</v>
      </c>
      <c r="S35" s="49" t="s">
        <v>108</v>
      </c>
      <c r="U35" s="95">
        <v>1975</v>
      </c>
      <c r="V35" s="96">
        <v>0</v>
      </c>
      <c r="W35" s="96">
        <v>44300</v>
      </c>
      <c r="X35" s="96">
        <v>56700</v>
      </c>
      <c r="Y35" s="96">
        <v>38500.000000000015</v>
      </c>
      <c r="Z35" s="96">
        <v>1400.0000000000057</v>
      </c>
      <c r="AA35" s="96">
        <v>39899.999999999993</v>
      </c>
      <c r="AB35" s="96">
        <v>23299.999999999996</v>
      </c>
      <c r="AC35" s="96">
        <v>35500</v>
      </c>
      <c r="AD35" s="96">
        <v>35600</v>
      </c>
      <c r="AE35" s="96">
        <v>35600.000000000007</v>
      </c>
      <c r="AF35" s="96">
        <v>200.00000000000284</v>
      </c>
      <c r="AG35" s="96">
        <v>0</v>
      </c>
      <c r="AH35" s="96">
        <v>311000</v>
      </c>
    </row>
    <row r="36" spans="1:34" x14ac:dyDescent="0.25">
      <c r="A36" s="61">
        <v>18080</v>
      </c>
      <c r="B36" s="96">
        <f t="shared" si="0"/>
        <v>1949</v>
      </c>
      <c r="C36" s="96">
        <f t="shared" si="1"/>
        <v>7</v>
      </c>
      <c r="D36" s="16">
        <v>0</v>
      </c>
      <c r="F36" s="50">
        <v>1976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24100</v>
      </c>
      <c r="N36" s="51">
        <v>26700.000000000004</v>
      </c>
      <c r="O36" s="51">
        <v>25800.000000000004</v>
      </c>
      <c r="P36" s="51">
        <v>38300.000000000007</v>
      </c>
      <c r="Q36" s="51">
        <v>14799.999999999996</v>
      </c>
      <c r="R36" s="51">
        <v>0</v>
      </c>
      <c r="S36" s="49" t="s">
        <v>110</v>
      </c>
      <c r="U36" s="95">
        <v>1976</v>
      </c>
      <c r="V36" s="96">
        <v>0</v>
      </c>
      <c r="W36" s="96">
        <v>0</v>
      </c>
      <c r="X36" s="96">
        <v>0</v>
      </c>
      <c r="Y36" s="96">
        <v>0</v>
      </c>
      <c r="Z36" s="96">
        <v>0</v>
      </c>
      <c r="AA36" s="96">
        <v>0</v>
      </c>
      <c r="AB36" s="96">
        <v>24100</v>
      </c>
      <c r="AC36" s="96">
        <v>26700.000000000004</v>
      </c>
      <c r="AD36" s="96">
        <v>25800.000000000004</v>
      </c>
      <c r="AE36" s="96">
        <v>38300.000000000007</v>
      </c>
      <c r="AF36" s="96">
        <v>14799.999999999996</v>
      </c>
      <c r="AG36" s="96">
        <v>0</v>
      </c>
      <c r="AH36" s="96">
        <v>129700</v>
      </c>
    </row>
    <row r="37" spans="1:34" x14ac:dyDescent="0.25">
      <c r="A37" s="61">
        <v>18111</v>
      </c>
      <c r="B37" s="96">
        <f t="shared" si="0"/>
        <v>1949</v>
      </c>
      <c r="C37" s="96">
        <f t="shared" si="1"/>
        <v>8</v>
      </c>
      <c r="D37" s="16">
        <v>24299.999999999996</v>
      </c>
      <c r="F37" s="50">
        <v>1977</v>
      </c>
      <c r="G37" s="51">
        <v>26200.000000000004</v>
      </c>
      <c r="H37" s="51">
        <v>74500</v>
      </c>
      <c r="I37" s="51">
        <v>82500</v>
      </c>
      <c r="J37" s="51">
        <v>11800.000000000011</v>
      </c>
      <c r="K37" s="51">
        <v>22500</v>
      </c>
      <c r="L37" s="51">
        <v>89199.999999999985</v>
      </c>
      <c r="M37" s="51">
        <v>23599.999999999993</v>
      </c>
      <c r="N37" s="51">
        <v>34599.999999999993</v>
      </c>
      <c r="O37" s="51">
        <v>38000</v>
      </c>
      <c r="P37" s="51">
        <v>34900.000000000007</v>
      </c>
      <c r="Q37" s="51">
        <v>5299.9999999999973</v>
      </c>
      <c r="R37" s="51">
        <v>0</v>
      </c>
      <c r="S37" s="49" t="s">
        <v>108</v>
      </c>
      <c r="U37" s="95">
        <v>1977</v>
      </c>
      <c r="V37" s="96">
        <v>26200.000000000004</v>
      </c>
      <c r="W37" s="96">
        <v>74500</v>
      </c>
      <c r="X37" s="96">
        <v>82500</v>
      </c>
      <c r="Y37" s="96">
        <v>11800.000000000011</v>
      </c>
      <c r="Z37" s="96">
        <v>22500</v>
      </c>
      <c r="AA37" s="96">
        <v>89199.999999999985</v>
      </c>
      <c r="AB37" s="96">
        <v>23599.999999999993</v>
      </c>
      <c r="AC37" s="96">
        <v>34599.999999999993</v>
      </c>
      <c r="AD37" s="96">
        <v>38000</v>
      </c>
      <c r="AE37" s="96">
        <v>34900.000000000007</v>
      </c>
      <c r="AF37" s="96">
        <v>5299.9999999999973</v>
      </c>
      <c r="AG37" s="96">
        <v>0</v>
      </c>
      <c r="AH37" s="96">
        <v>443100</v>
      </c>
    </row>
    <row r="38" spans="1:34" x14ac:dyDescent="0.25">
      <c r="A38" s="61">
        <v>18142</v>
      </c>
      <c r="B38" s="96">
        <f t="shared" si="0"/>
        <v>1949</v>
      </c>
      <c r="C38" s="96">
        <f t="shared" si="1"/>
        <v>9</v>
      </c>
      <c r="D38" s="16">
        <v>16900</v>
      </c>
      <c r="F38" s="50">
        <v>1978</v>
      </c>
      <c r="G38" s="51">
        <v>16900</v>
      </c>
      <c r="H38" s="51">
        <v>71100</v>
      </c>
      <c r="I38" s="51">
        <v>0</v>
      </c>
      <c r="J38" s="51">
        <v>21800.000000000011</v>
      </c>
      <c r="K38" s="51">
        <v>14900.000000000005</v>
      </c>
      <c r="L38" s="51">
        <v>86999.999999999985</v>
      </c>
      <c r="M38" s="51">
        <v>48699.999999999993</v>
      </c>
      <c r="N38" s="51">
        <v>44000</v>
      </c>
      <c r="O38" s="51">
        <v>39000</v>
      </c>
      <c r="P38" s="51">
        <v>78200</v>
      </c>
      <c r="Q38" s="51">
        <v>43000</v>
      </c>
      <c r="R38" s="51">
        <v>27299.999999999996</v>
      </c>
      <c r="S38" s="49" t="s">
        <v>108</v>
      </c>
      <c r="U38" s="95">
        <v>1978</v>
      </c>
      <c r="V38" s="96">
        <v>16900</v>
      </c>
      <c r="W38" s="96">
        <v>71100</v>
      </c>
      <c r="X38" s="96">
        <v>0</v>
      </c>
      <c r="Y38" s="96">
        <v>21800.000000000011</v>
      </c>
      <c r="Z38" s="96">
        <v>14900.000000000005</v>
      </c>
      <c r="AA38" s="96">
        <v>86999.999999999985</v>
      </c>
      <c r="AB38" s="96">
        <v>48699.999999999993</v>
      </c>
      <c r="AC38" s="96">
        <v>44000</v>
      </c>
      <c r="AD38" s="96">
        <v>39000</v>
      </c>
      <c r="AE38" s="96">
        <v>78200</v>
      </c>
      <c r="AF38" s="96">
        <v>43000</v>
      </c>
      <c r="AG38" s="96">
        <v>27299.999999999996</v>
      </c>
      <c r="AH38" s="96">
        <v>491900</v>
      </c>
    </row>
    <row r="39" spans="1:34" x14ac:dyDescent="0.25">
      <c r="A39" s="61">
        <v>18172</v>
      </c>
      <c r="B39" s="96">
        <f t="shared" si="0"/>
        <v>1949</v>
      </c>
      <c r="C39" s="96">
        <f t="shared" si="1"/>
        <v>10</v>
      </c>
      <c r="D39" s="16">
        <v>0</v>
      </c>
      <c r="F39" s="50">
        <v>1979</v>
      </c>
      <c r="G39" s="51">
        <v>25000</v>
      </c>
      <c r="H39" s="51">
        <v>90700</v>
      </c>
      <c r="I39" s="51">
        <v>8800.0000000000109</v>
      </c>
      <c r="J39" s="51">
        <v>26600.000000000007</v>
      </c>
      <c r="K39" s="51">
        <v>26299.999999999996</v>
      </c>
      <c r="L39" s="51">
        <v>0</v>
      </c>
      <c r="M39" s="51">
        <v>0</v>
      </c>
      <c r="N39" s="51">
        <v>23599.999999999993</v>
      </c>
      <c r="O39" s="51">
        <v>17600</v>
      </c>
      <c r="P39" s="51">
        <v>47500</v>
      </c>
      <c r="Q39" s="51">
        <v>0</v>
      </c>
      <c r="R39" s="51">
        <v>0</v>
      </c>
      <c r="S39" s="49" t="s">
        <v>108</v>
      </c>
      <c r="U39" s="95">
        <v>1979</v>
      </c>
      <c r="V39" s="96">
        <v>25000</v>
      </c>
      <c r="W39" s="96">
        <v>90700</v>
      </c>
      <c r="X39" s="96">
        <v>8800.0000000000109</v>
      </c>
      <c r="Y39" s="96">
        <v>26600.000000000007</v>
      </c>
      <c r="Z39" s="96">
        <v>26299.999999999996</v>
      </c>
      <c r="AA39" s="96">
        <v>0</v>
      </c>
      <c r="AB39" s="96">
        <v>0</v>
      </c>
      <c r="AC39" s="96">
        <v>23599.999999999993</v>
      </c>
      <c r="AD39" s="96">
        <v>17600</v>
      </c>
      <c r="AE39" s="96">
        <v>47500</v>
      </c>
      <c r="AF39" s="96">
        <v>0</v>
      </c>
      <c r="AG39" s="96">
        <v>0</v>
      </c>
      <c r="AH39" s="96">
        <v>266100</v>
      </c>
    </row>
    <row r="40" spans="1:34" x14ac:dyDescent="0.25">
      <c r="A40" s="61">
        <v>18203</v>
      </c>
      <c r="B40" s="96">
        <f t="shared" si="0"/>
        <v>1949</v>
      </c>
      <c r="C40" s="96">
        <f t="shared" si="1"/>
        <v>11</v>
      </c>
      <c r="D40" s="16">
        <v>0</v>
      </c>
      <c r="F40" s="50">
        <v>1980</v>
      </c>
      <c r="G40" s="51">
        <v>0</v>
      </c>
      <c r="H40" s="51">
        <v>0</v>
      </c>
      <c r="I40" s="51">
        <v>0</v>
      </c>
      <c r="J40" s="51">
        <v>4700.0000000000173</v>
      </c>
      <c r="K40" s="51">
        <v>0</v>
      </c>
      <c r="L40" s="51">
        <v>0</v>
      </c>
      <c r="M40" s="51">
        <v>24900</v>
      </c>
      <c r="N40" s="51">
        <v>24599.999999999993</v>
      </c>
      <c r="O40" s="51">
        <v>17700.000000000004</v>
      </c>
      <c r="P40" s="51">
        <v>39000</v>
      </c>
      <c r="Q40" s="51">
        <v>35000</v>
      </c>
      <c r="R40" s="51">
        <v>0</v>
      </c>
      <c r="S40" s="49" t="s">
        <v>109</v>
      </c>
      <c r="U40" s="95">
        <v>1980</v>
      </c>
      <c r="V40" s="96">
        <v>0</v>
      </c>
      <c r="W40" s="96">
        <v>0</v>
      </c>
      <c r="X40" s="96">
        <v>0</v>
      </c>
      <c r="Y40" s="96">
        <v>4700.0000000000173</v>
      </c>
      <c r="Z40" s="96">
        <v>0</v>
      </c>
      <c r="AA40" s="96">
        <v>0</v>
      </c>
      <c r="AB40" s="96">
        <v>24900</v>
      </c>
      <c r="AC40" s="96">
        <v>24599.999999999993</v>
      </c>
      <c r="AD40" s="96">
        <v>17700.000000000004</v>
      </c>
      <c r="AE40" s="96">
        <v>39000</v>
      </c>
      <c r="AF40" s="96">
        <v>35000</v>
      </c>
      <c r="AG40" s="96">
        <v>0</v>
      </c>
      <c r="AH40" s="96">
        <v>145900</v>
      </c>
    </row>
    <row r="41" spans="1:34" x14ac:dyDescent="0.25">
      <c r="A41" s="61">
        <v>18233</v>
      </c>
      <c r="B41" s="96">
        <f t="shared" si="0"/>
        <v>1949</v>
      </c>
      <c r="C41" s="96">
        <f t="shared" si="1"/>
        <v>12</v>
      </c>
      <c r="D41" s="16">
        <v>0</v>
      </c>
      <c r="F41" s="50">
        <v>1981</v>
      </c>
      <c r="G41" s="51">
        <v>0</v>
      </c>
      <c r="H41" s="51">
        <v>38000</v>
      </c>
      <c r="I41" s="51">
        <v>32600.000000000007</v>
      </c>
      <c r="J41" s="51">
        <v>29900.000000000007</v>
      </c>
      <c r="K41" s="51">
        <v>0</v>
      </c>
      <c r="L41" s="51">
        <v>0</v>
      </c>
      <c r="M41" s="51">
        <v>8300.0000000000036</v>
      </c>
      <c r="N41" s="51">
        <v>0</v>
      </c>
      <c r="O41" s="51">
        <v>11900.000000000002</v>
      </c>
      <c r="P41" s="51">
        <v>38300.000000000007</v>
      </c>
      <c r="Q41" s="51">
        <v>2200.0000000000027</v>
      </c>
      <c r="R41" s="51">
        <v>0</v>
      </c>
      <c r="S41" s="49" t="s">
        <v>110</v>
      </c>
      <c r="U41" s="95">
        <v>1981</v>
      </c>
      <c r="V41" s="96">
        <v>0</v>
      </c>
      <c r="W41" s="96">
        <v>38000</v>
      </c>
      <c r="X41" s="96">
        <v>32600.000000000007</v>
      </c>
      <c r="Y41" s="96">
        <v>29900.000000000007</v>
      </c>
      <c r="Z41" s="96">
        <v>0</v>
      </c>
      <c r="AA41" s="96">
        <v>0</v>
      </c>
      <c r="AB41" s="96">
        <v>8300.0000000000036</v>
      </c>
      <c r="AC41" s="96">
        <v>0</v>
      </c>
      <c r="AD41" s="96">
        <v>11900.000000000002</v>
      </c>
      <c r="AE41" s="96">
        <v>38300.000000000007</v>
      </c>
      <c r="AF41" s="96">
        <v>2200.0000000000027</v>
      </c>
      <c r="AG41" s="96">
        <v>0</v>
      </c>
      <c r="AH41" s="96">
        <v>161200</v>
      </c>
    </row>
    <row r="42" spans="1:34" x14ac:dyDescent="0.25">
      <c r="A42" s="61">
        <v>18264</v>
      </c>
      <c r="B42" s="96">
        <f t="shared" si="0"/>
        <v>1950</v>
      </c>
      <c r="C42" s="96">
        <f t="shared" si="1"/>
        <v>1</v>
      </c>
      <c r="D42" s="16">
        <v>0</v>
      </c>
      <c r="F42" s="50">
        <v>1982</v>
      </c>
      <c r="G42" s="51">
        <v>13700.000000000004</v>
      </c>
      <c r="H42" s="51">
        <v>71300</v>
      </c>
      <c r="I42" s="51">
        <v>88700</v>
      </c>
      <c r="J42" s="51">
        <v>55700.000000000015</v>
      </c>
      <c r="K42" s="51">
        <v>62500</v>
      </c>
      <c r="L42" s="51">
        <v>86999.999999999985</v>
      </c>
      <c r="M42" s="51">
        <v>23799.999999999996</v>
      </c>
      <c r="N42" s="51">
        <v>42699.999999999993</v>
      </c>
      <c r="O42" s="51">
        <v>36100</v>
      </c>
      <c r="P42" s="51">
        <v>16200.000000000004</v>
      </c>
      <c r="Q42" s="51">
        <v>20699.999999999996</v>
      </c>
      <c r="R42" s="51">
        <v>0</v>
      </c>
      <c r="S42" s="49" t="s">
        <v>108</v>
      </c>
      <c r="U42" s="95">
        <v>1982</v>
      </c>
      <c r="V42" s="96">
        <v>13700.000000000004</v>
      </c>
      <c r="W42" s="96">
        <v>71300</v>
      </c>
      <c r="X42" s="96">
        <v>88700</v>
      </c>
      <c r="Y42" s="96">
        <v>55700.000000000015</v>
      </c>
      <c r="Z42" s="96">
        <v>62500</v>
      </c>
      <c r="AA42" s="96">
        <v>86999.999999999985</v>
      </c>
      <c r="AB42" s="96">
        <v>23799.999999999996</v>
      </c>
      <c r="AC42" s="96">
        <v>42699.999999999993</v>
      </c>
      <c r="AD42" s="96">
        <v>36100</v>
      </c>
      <c r="AE42" s="96">
        <v>16200.000000000004</v>
      </c>
      <c r="AF42" s="96">
        <v>20699.999999999996</v>
      </c>
      <c r="AG42" s="96">
        <v>0</v>
      </c>
      <c r="AH42" s="96">
        <v>518400</v>
      </c>
    </row>
    <row r="43" spans="1:34" x14ac:dyDescent="0.25">
      <c r="A43" s="61">
        <v>18295</v>
      </c>
      <c r="B43" s="96">
        <f t="shared" si="0"/>
        <v>1950</v>
      </c>
      <c r="C43" s="96">
        <f t="shared" si="1"/>
        <v>2</v>
      </c>
      <c r="D43" s="16">
        <v>0</v>
      </c>
      <c r="F43" s="50">
        <v>1983</v>
      </c>
      <c r="G43" s="51">
        <v>0</v>
      </c>
      <c r="H43" s="51">
        <v>0</v>
      </c>
      <c r="I43" s="51">
        <v>11199.999999999989</v>
      </c>
      <c r="J43" s="51">
        <v>0</v>
      </c>
      <c r="K43" s="51">
        <v>0</v>
      </c>
      <c r="L43" s="51">
        <v>0</v>
      </c>
      <c r="M43" s="51">
        <v>0</v>
      </c>
      <c r="N43" s="51">
        <v>24000</v>
      </c>
      <c r="O43" s="51">
        <v>0</v>
      </c>
      <c r="P43" s="51">
        <v>0</v>
      </c>
      <c r="Q43" s="51">
        <v>0</v>
      </c>
      <c r="R43" s="51">
        <v>0</v>
      </c>
      <c r="S43" s="49" t="s">
        <v>109</v>
      </c>
      <c r="U43" s="95">
        <v>1983</v>
      </c>
      <c r="V43" s="96">
        <v>0</v>
      </c>
      <c r="W43" s="96">
        <v>0</v>
      </c>
      <c r="X43" s="96">
        <v>11199.999999999989</v>
      </c>
      <c r="Y43" s="96">
        <v>0</v>
      </c>
      <c r="Z43" s="96">
        <v>0</v>
      </c>
      <c r="AA43" s="96">
        <v>0</v>
      </c>
      <c r="AB43" s="96">
        <v>0</v>
      </c>
      <c r="AC43" s="96">
        <v>24000</v>
      </c>
      <c r="AD43" s="96">
        <v>0</v>
      </c>
      <c r="AE43" s="96">
        <v>0</v>
      </c>
      <c r="AF43" s="96">
        <v>0</v>
      </c>
      <c r="AG43" s="96">
        <v>0</v>
      </c>
      <c r="AH43" s="96">
        <v>35199.999999999985</v>
      </c>
    </row>
    <row r="44" spans="1:34" x14ac:dyDescent="0.25">
      <c r="A44" s="61">
        <v>18323</v>
      </c>
      <c r="B44" s="96">
        <f t="shared" si="0"/>
        <v>1950</v>
      </c>
      <c r="C44" s="96">
        <f t="shared" si="1"/>
        <v>3</v>
      </c>
      <c r="D44" s="16">
        <v>10699.999999999989</v>
      </c>
      <c r="F44" s="50">
        <v>1984</v>
      </c>
      <c r="G44" s="51">
        <v>0</v>
      </c>
      <c r="H44" s="51">
        <v>0</v>
      </c>
      <c r="I44" s="51">
        <v>0</v>
      </c>
      <c r="J44" s="51">
        <v>0</v>
      </c>
      <c r="K44" s="51">
        <v>0</v>
      </c>
      <c r="L44" s="51">
        <v>0</v>
      </c>
      <c r="M44" s="51">
        <v>0</v>
      </c>
      <c r="N44" s="51">
        <v>24000</v>
      </c>
      <c r="O44" s="51">
        <v>0</v>
      </c>
      <c r="P44" s="51">
        <v>0</v>
      </c>
      <c r="Q44" s="51">
        <v>0</v>
      </c>
      <c r="R44" s="51">
        <v>0</v>
      </c>
      <c r="S44" s="49" t="s">
        <v>109</v>
      </c>
      <c r="U44" s="95">
        <v>1984</v>
      </c>
      <c r="V44" s="96">
        <v>0</v>
      </c>
      <c r="W44" s="96">
        <v>0</v>
      </c>
      <c r="X44" s="96">
        <v>0</v>
      </c>
      <c r="Y44" s="96">
        <v>0</v>
      </c>
      <c r="Z44" s="96">
        <v>0</v>
      </c>
      <c r="AA44" s="96">
        <v>0</v>
      </c>
      <c r="AB44" s="96">
        <v>0</v>
      </c>
      <c r="AC44" s="96">
        <v>24000</v>
      </c>
      <c r="AD44" s="96">
        <v>0</v>
      </c>
      <c r="AE44" s="96">
        <v>0</v>
      </c>
      <c r="AF44" s="96">
        <v>0</v>
      </c>
      <c r="AG44" s="96">
        <v>0</v>
      </c>
      <c r="AH44" s="96">
        <v>24000</v>
      </c>
    </row>
    <row r="45" spans="1:34" x14ac:dyDescent="0.25">
      <c r="A45" s="61">
        <v>18354</v>
      </c>
      <c r="B45" s="96">
        <f t="shared" si="0"/>
        <v>1950</v>
      </c>
      <c r="C45" s="96">
        <f t="shared" si="1"/>
        <v>4</v>
      </c>
      <c r="D45" s="16">
        <v>28600.000000000007</v>
      </c>
      <c r="F45" s="50">
        <v>1985</v>
      </c>
      <c r="G45" s="51">
        <v>0</v>
      </c>
      <c r="H45" s="51">
        <v>0</v>
      </c>
      <c r="I45" s="51">
        <v>0</v>
      </c>
      <c r="J45" s="51">
        <v>0</v>
      </c>
      <c r="K45" s="51">
        <v>16700.000000000018</v>
      </c>
      <c r="L45" s="51">
        <v>38999.999999999985</v>
      </c>
      <c r="M45" s="51">
        <v>25299.999999999996</v>
      </c>
      <c r="N45" s="51">
        <v>27299.999999999996</v>
      </c>
      <c r="O45" s="51">
        <v>0</v>
      </c>
      <c r="P45" s="51">
        <v>5699.9999999999891</v>
      </c>
      <c r="Q45" s="51">
        <v>6000</v>
      </c>
      <c r="R45" s="51">
        <v>0</v>
      </c>
      <c r="S45" s="49" t="s">
        <v>109</v>
      </c>
      <c r="U45" s="95">
        <v>1985</v>
      </c>
      <c r="V45" s="96">
        <v>0</v>
      </c>
      <c r="W45" s="96">
        <v>0</v>
      </c>
      <c r="X45" s="96">
        <v>0</v>
      </c>
      <c r="Y45" s="96">
        <v>0</v>
      </c>
      <c r="Z45" s="96">
        <v>16700.000000000018</v>
      </c>
      <c r="AA45" s="96">
        <v>38999.999999999985</v>
      </c>
      <c r="AB45" s="96">
        <v>25299.999999999996</v>
      </c>
      <c r="AC45" s="96">
        <v>27299.999999999996</v>
      </c>
      <c r="AD45" s="96">
        <v>0</v>
      </c>
      <c r="AE45" s="96">
        <v>5699.9999999999891</v>
      </c>
      <c r="AF45" s="96">
        <v>6000</v>
      </c>
      <c r="AG45" s="96">
        <v>0</v>
      </c>
      <c r="AH45" s="96">
        <v>119999.99999999999</v>
      </c>
    </row>
    <row r="46" spans="1:34" x14ac:dyDescent="0.25">
      <c r="A46" s="61">
        <v>18384</v>
      </c>
      <c r="B46" s="96">
        <f t="shared" si="0"/>
        <v>1950</v>
      </c>
      <c r="C46" s="96">
        <f t="shared" si="1"/>
        <v>5</v>
      </c>
      <c r="D46" s="16">
        <v>1900.0000000000057</v>
      </c>
      <c r="F46" s="50">
        <v>1986</v>
      </c>
      <c r="G46" s="51">
        <v>0</v>
      </c>
      <c r="H46" s="51">
        <v>0</v>
      </c>
      <c r="I46" s="51">
        <v>9699.9999999999891</v>
      </c>
      <c r="J46" s="51">
        <v>0</v>
      </c>
      <c r="K46" s="51">
        <v>0</v>
      </c>
      <c r="L46" s="51">
        <v>0</v>
      </c>
      <c r="M46" s="51">
        <v>18699.999999999996</v>
      </c>
      <c r="N46" s="51">
        <v>24599.999999999993</v>
      </c>
      <c r="O46" s="51">
        <v>0</v>
      </c>
      <c r="P46" s="51">
        <v>0</v>
      </c>
      <c r="Q46" s="51">
        <v>0</v>
      </c>
      <c r="R46" s="51">
        <v>0</v>
      </c>
      <c r="S46" s="49" t="s">
        <v>109</v>
      </c>
      <c r="U46" s="95">
        <v>1986</v>
      </c>
      <c r="V46" s="96">
        <v>0</v>
      </c>
      <c r="W46" s="96">
        <v>0</v>
      </c>
      <c r="X46" s="96">
        <v>9699.9999999999891</v>
      </c>
      <c r="Y46" s="96">
        <v>0</v>
      </c>
      <c r="Z46" s="96">
        <v>0</v>
      </c>
      <c r="AA46" s="96">
        <v>0</v>
      </c>
      <c r="AB46" s="96">
        <v>18699.999999999996</v>
      </c>
      <c r="AC46" s="96">
        <v>24599.999999999993</v>
      </c>
      <c r="AD46" s="96">
        <v>0</v>
      </c>
      <c r="AE46" s="96">
        <v>0</v>
      </c>
      <c r="AF46" s="96">
        <v>0</v>
      </c>
      <c r="AG46" s="96">
        <v>0</v>
      </c>
      <c r="AH46" s="96">
        <v>52999.999999999978</v>
      </c>
    </row>
    <row r="47" spans="1:34" x14ac:dyDescent="0.25">
      <c r="A47" s="61">
        <v>18415</v>
      </c>
      <c r="B47" s="96">
        <f t="shared" si="0"/>
        <v>1950</v>
      </c>
      <c r="C47" s="96">
        <f t="shared" si="1"/>
        <v>6</v>
      </c>
      <c r="D47" s="16">
        <v>87199.999999999985</v>
      </c>
      <c r="F47" s="50">
        <v>1987</v>
      </c>
      <c r="G47" s="51">
        <v>0</v>
      </c>
      <c r="H47" s="51">
        <v>0</v>
      </c>
      <c r="I47" s="51">
        <v>0</v>
      </c>
      <c r="J47" s="51">
        <v>0</v>
      </c>
      <c r="K47" s="51">
        <v>0</v>
      </c>
      <c r="L47" s="51">
        <v>0</v>
      </c>
      <c r="M47" s="51">
        <v>0</v>
      </c>
      <c r="N47" s="51">
        <v>24400</v>
      </c>
      <c r="O47" s="51">
        <v>0</v>
      </c>
      <c r="P47" s="51">
        <v>0</v>
      </c>
      <c r="Q47" s="51">
        <v>0</v>
      </c>
      <c r="R47" s="51">
        <v>0</v>
      </c>
      <c r="S47" s="49" t="s">
        <v>109</v>
      </c>
      <c r="U47" s="95">
        <v>1987</v>
      </c>
      <c r="V47" s="96">
        <v>0</v>
      </c>
      <c r="W47" s="96">
        <v>0</v>
      </c>
      <c r="X47" s="96">
        <v>0</v>
      </c>
      <c r="Y47" s="96">
        <v>0</v>
      </c>
      <c r="Z47" s="96">
        <v>0</v>
      </c>
      <c r="AA47" s="96">
        <v>0</v>
      </c>
      <c r="AB47" s="96">
        <v>0</v>
      </c>
      <c r="AC47" s="96">
        <v>24400</v>
      </c>
      <c r="AD47" s="96">
        <v>0</v>
      </c>
      <c r="AE47" s="96">
        <v>0</v>
      </c>
      <c r="AF47" s="96">
        <v>0</v>
      </c>
      <c r="AG47" s="96">
        <v>0</v>
      </c>
      <c r="AH47" s="96">
        <v>24400</v>
      </c>
    </row>
    <row r="48" spans="1:34" x14ac:dyDescent="0.25">
      <c r="A48" s="61">
        <v>18445</v>
      </c>
      <c r="B48" s="96">
        <f t="shared" si="0"/>
        <v>1950</v>
      </c>
      <c r="C48" s="96">
        <f t="shared" si="1"/>
        <v>7</v>
      </c>
      <c r="D48" s="16">
        <v>0</v>
      </c>
      <c r="F48" s="50">
        <v>1988</v>
      </c>
      <c r="G48" s="51">
        <v>0</v>
      </c>
      <c r="H48" s="51">
        <v>0</v>
      </c>
      <c r="I48" s="51">
        <v>10199.999999999989</v>
      </c>
      <c r="J48" s="51">
        <v>18200.000000000018</v>
      </c>
      <c r="K48" s="51">
        <v>1400.0000000000057</v>
      </c>
      <c r="L48" s="51">
        <v>99100</v>
      </c>
      <c r="M48" s="51">
        <v>0</v>
      </c>
      <c r="N48" s="51">
        <v>30400</v>
      </c>
      <c r="O48" s="51">
        <v>17700.000000000004</v>
      </c>
      <c r="P48" s="51">
        <v>26200.000000000004</v>
      </c>
      <c r="Q48" s="51">
        <v>0</v>
      </c>
      <c r="R48" s="51">
        <v>0</v>
      </c>
      <c r="S48" s="49" t="s">
        <v>108</v>
      </c>
      <c r="U48" s="95">
        <v>1988</v>
      </c>
      <c r="V48" s="96">
        <v>0</v>
      </c>
      <c r="W48" s="96">
        <v>0</v>
      </c>
      <c r="X48" s="96">
        <v>10199.999999999989</v>
      </c>
      <c r="Y48" s="96">
        <v>18200.000000000018</v>
      </c>
      <c r="Z48" s="96">
        <v>1400.0000000000057</v>
      </c>
      <c r="AA48" s="96">
        <v>99100</v>
      </c>
      <c r="AB48" s="96">
        <v>0</v>
      </c>
      <c r="AC48" s="96">
        <v>30400</v>
      </c>
      <c r="AD48" s="96">
        <v>17700.000000000004</v>
      </c>
      <c r="AE48" s="96">
        <v>26200.000000000004</v>
      </c>
      <c r="AF48" s="96">
        <v>0</v>
      </c>
      <c r="AG48" s="96">
        <v>0</v>
      </c>
      <c r="AH48" s="96">
        <v>203200</v>
      </c>
    </row>
    <row r="49" spans="1:34" x14ac:dyDescent="0.25">
      <c r="A49" s="61">
        <v>18476</v>
      </c>
      <c r="B49" s="96">
        <f t="shared" si="0"/>
        <v>1950</v>
      </c>
      <c r="C49" s="96">
        <f t="shared" si="1"/>
        <v>8</v>
      </c>
      <c r="D49" s="16">
        <v>27000</v>
      </c>
      <c r="F49" s="50">
        <v>1989</v>
      </c>
      <c r="G49" s="51">
        <v>0</v>
      </c>
      <c r="H49" s="51">
        <v>60200</v>
      </c>
      <c r="I49" s="51">
        <v>60400.000000000007</v>
      </c>
      <c r="J49" s="51">
        <v>68200.000000000015</v>
      </c>
      <c r="K49" s="51">
        <v>45500</v>
      </c>
      <c r="L49" s="51">
        <v>96199.999999999985</v>
      </c>
      <c r="M49" s="51">
        <v>0</v>
      </c>
      <c r="N49" s="51">
        <v>47500</v>
      </c>
      <c r="O49" s="51">
        <v>0</v>
      </c>
      <c r="P49" s="51">
        <v>50300.000000000007</v>
      </c>
      <c r="Q49" s="51">
        <v>24799.999999999996</v>
      </c>
      <c r="R49" s="51">
        <v>28400</v>
      </c>
      <c r="S49" s="49" t="s">
        <v>108</v>
      </c>
      <c r="U49" s="95">
        <v>1989</v>
      </c>
      <c r="V49" s="96">
        <v>0</v>
      </c>
      <c r="W49" s="96">
        <v>60200</v>
      </c>
      <c r="X49" s="96">
        <v>60400.000000000007</v>
      </c>
      <c r="Y49" s="96">
        <v>68200.000000000015</v>
      </c>
      <c r="Z49" s="96">
        <v>45500</v>
      </c>
      <c r="AA49" s="96">
        <v>96199.999999999985</v>
      </c>
      <c r="AB49" s="96">
        <v>0</v>
      </c>
      <c r="AC49" s="96">
        <v>47500</v>
      </c>
      <c r="AD49" s="96">
        <v>0</v>
      </c>
      <c r="AE49" s="96">
        <v>50300.000000000007</v>
      </c>
      <c r="AF49" s="96">
        <v>24799.999999999996</v>
      </c>
      <c r="AG49" s="96">
        <v>28400</v>
      </c>
      <c r="AH49" s="96">
        <v>481500</v>
      </c>
    </row>
    <row r="50" spans="1:34" x14ac:dyDescent="0.25">
      <c r="A50" s="61">
        <v>18507</v>
      </c>
      <c r="B50" s="96">
        <f t="shared" si="0"/>
        <v>1950</v>
      </c>
      <c r="C50" s="96">
        <f t="shared" si="1"/>
        <v>9</v>
      </c>
      <c r="D50" s="16">
        <v>9399.9999999999982</v>
      </c>
      <c r="F50" s="50">
        <v>1990</v>
      </c>
      <c r="G50" s="51">
        <v>0</v>
      </c>
      <c r="H50" s="51">
        <v>57500</v>
      </c>
      <c r="I50" s="51">
        <v>70400</v>
      </c>
      <c r="J50" s="51">
        <v>72200.000000000015</v>
      </c>
      <c r="K50" s="51">
        <v>42099.999999999993</v>
      </c>
      <c r="L50" s="51">
        <v>86799.999999999985</v>
      </c>
      <c r="M50" s="51">
        <v>50099.999999999993</v>
      </c>
      <c r="N50" s="51">
        <v>46699.999999999993</v>
      </c>
      <c r="O50" s="51">
        <v>43900</v>
      </c>
      <c r="P50" s="51">
        <v>93800.000000000015</v>
      </c>
      <c r="Q50" s="51">
        <v>49500</v>
      </c>
      <c r="R50" s="51">
        <v>34600</v>
      </c>
      <c r="S50" s="49" t="s">
        <v>108</v>
      </c>
      <c r="U50" s="95">
        <v>1990</v>
      </c>
      <c r="V50" s="96">
        <v>0</v>
      </c>
      <c r="W50" s="96">
        <v>57500</v>
      </c>
      <c r="X50" s="96">
        <v>70400</v>
      </c>
      <c r="Y50" s="96">
        <v>72200.000000000015</v>
      </c>
      <c r="Z50" s="96">
        <v>42099.999999999993</v>
      </c>
      <c r="AA50" s="96">
        <v>86799.999999999985</v>
      </c>
      <c r="AB50" s="96">
        <v>50099.999999999993</v>
      </c>
      <c r="AC50" s="96">
        <v>46699.999999999993</v>
      </c>
      <c r="AD50" s="96">
        <v>43900</v>
      </c>
      <c r="AE50" s="96">
        <v>93800.000000000015</v>
      </c>
      <c r="AF50" s="96">
        <v>49500</v>
      </c>
      <c r="AG50" s="96">
        <v>34600</v>
      </c>
      <c r="AH50" s="96">
        <v>647600</v>
      </c>
    </row>
    <row r="51" spans="1:34" x14ac:dyDescent="0.25">
      <c r="A51" s="61">
        <v>18537</v>
      </c>
      <c r="B51" s="96">
        <f t="shared" si="0"/>
        <v>1950</v>
      </c>
      <c r="C51" s="96">
        <f t="shared" si="1"/>
        <v>10</v>
      </c>
      <c r="D51" s="16">
        <v>0</v>
      </c>
      <c r="F51" s="50">
        <v>1991</v>
      </c>
      <c r="G51" s="51">
        <v>0</v>
      </c>
      <c r="H51" s="51">
        <v>4799.9999999999973</v>
      </c>
      <c r="I51" s="51">
        <v>34300.000000000015</v>
      </c>
      <c r="J51" s="51">
        <v>51900.000000000007</v>
      </c>
      <c r="K51" s="51">
        <v>0</v>
      </c>
      <c r="L51" s="51">
        <v>0</v>
      </c>
      <c r="M51" s="51">
        <v>17400.000000000004</v>
      </c>
      <c r="N51" s="51">
        <v>23900.000000000004</v>
      </c>
      <c r="O51" s="51">
        <v>21100</v>
      </c>
      <c r="P51" s="51">
        <v>52800.000000000007</v>
      </c>
      <c r="Q51" s="51">
        <v>7899.9999999999982</v>
      </c>
      <c r="R51" s="51">
        <v>0</v>
      </c>
      <c r="S51" s="49" t="s">
        <v>110</v>
      </c>
      <c r="U51" s="95">
        <v>1991</v>
      </c>
      <c r="V51" s="96">
        <v>0</v>
      </c>
      <c r="W51" s="96">
        <v>4799.9999999999973</v>
      </c>
      <c r="X51" s="96">
        <v>34300.000000000015</v>
      </c>
      <c r="Y51" s="96">
        <v>51900.000000000007</v>
      </c>
      <c r="Z51" s="96">
        <v>0</v>
      </c>
      <c r="AA51" s="96">
        <v>0</v>
      </c>
      <c r="AB51" s="96">
        <v>17400.000000000004</v>
      </c>
      <c r="AC51" s="96">
        <v>23900.000000000004</v>
      </c>
      <c r="AD51" s="96">
        <v>21100</v>
      </c>
      <c r="AE51" s="96">
        <v>52800.000000000007</v>
      </c>
      <c r="AF51" s="96">
        <v>7899.9999999999982</v>
      </c>
      <c r="AG51" s="96">
        <v>0</v>
      </c>
      <c r="AH51" s="96">
        <v>214100.00000000003</v>
      </c>
    </row>
    <row r="52" spans="1:34" x14ac:dyDescent="0.25">
      <c r="A52" s="61">
        <v>18568</v>
      </c>
      <c r="B52" s="96">
        <f t="shared" si="0"/>
        <v>1950</v>
      </c>
      <c r="C52" s="96">
        <f t="shared" si="1"/>
        <v>11</v>
      </c>
      <c r="D52" s="16">
        <v>5200.0000000000027</v>
      </c>
      <c r="F52" s="50">
        <v>1992</v>
      </c>
      <c r="G52" s="51">
        <v>0</v>
      </c>
      <c r="H52" s="51">
        <v>68300</v>
      </c>
      <c r="I52" s="51">
        <v>83700</v>
      </c>
      <c r="J52" s="51">
        <v>94900</v>
      </c>
      <c r="K52" s="51">
        <v>115600</v>
      </c>
      <c r="L52" s="51">
        <v>131299.99999999997</v>
      </c>
      <c r="M52" s="51">
        <v>18599.999999999993</v>
      </c>
      <c r="N52" s="51">
        <v>73800</v>
      </c>
      <c r="O52" s="51">
        <v>65500</v>
      </c>
      <c r="P52" s="51">
        <v>59500</v>
      </c>
      <c r="Q52" s="51">
        <v>37800</v>
      </c>
      <c r="R52" s="51">
        <v>0</v>
      </c>
      <c r="S52" s="49" t="s">
        <v>108</v>
      </c>
      <c r="U52" s="95">
        <v>1992</v>
      </c>
      <c r="V52" s="96">
        <v>0</v>
      </c>
      <c r="W52" s="96">
        <v>68300</v>
      </c>
      <c r="X52" s="96">
        <v>83700</v>
      </c>
      <c r="Y52" s="96">
        <v>94900</v>
      </c>
      <c r="Z52" s="96">
        <v>115600</v>
      </c>
      <c r="AA52" s="96">
        <v>131299.99999999997</v>
      </c>
      <c r="AB52" s="96">
        <v>18599.999999999993</v>
      </c>
      <c r="AC52" s="96">
        <v>73800</v>
      </c>
      <c r="AD52" s="96">
        <v>65500</v>
      </c>
      <c r="AE52" s="96">
        <v>59500</v>
      </c>
      <c r="AF52" s="96">
        <v>37800</v>
      </c>
      <c r="AG52" s="96">
        <v>0</v>
      </c>
      <c r="AH52" s="96">
        <v>749000</v>
      </c>
    </row>
    <row r="53" spans="1:34" x14ac:dyDescent="0.25">
      <c r="A53" s="61">
        <v>18598</v>
      </c>
      <c r="B53" s="96">
        <f t="shared" si="0"/>
        <v>1950</v>
      </c>
      <c r="C53" s="96">
        <f t="shared" si="1"/>
        <v>12</v>
      </c>
      <c r="D53" s="16">
        <v>0</v>
      </c>
      <c r="F53" s="50">
        <v>1993</v>
      </c>
      <c r="G53" s="51">
        <v>0</v>
      </c>
      <c r="H53" s="51">
        <v>84000</v>
      </c>
      <c r="I53" s="51">
        <v>0</v>
      </c>
      <c r="J53" s="51">
        <v>44100.000000000007</v>
      </c>
      <c r="K53" s="51">
        <v>103200.00000000001</v>
      </c>
      <c r="L53" s="51">
        <v>87399.999999999985</v>
      </c>
      <c r="M53" s="51">
        <v>0</v>
      </c>
      <c r="N53" s="51">
        <v>0</v>
      </c>
      <c r="O53" s="51">
        <v>0</v>
      </c>
      <c r="P53" s="51">
        <v>54500</v>
      </c>
      <c r="Q53" s="51">
        <v>23799.999999999996</v>
      </c>
      <c r="R53" s="51">
        <v>0</v>
      </c>
      <c r="S53" s="49" t="s">
        <v>109</v>
      </c>
      <c r="U53" s="95">
        <v>1993</v>
      </c>
      <c r="V53" s="96">
        <v>0</v>
      </c>
      <c r="W53" s="96">
        <v>84000</v>
      </c>
      <c r="X53" s="96">
        <v>0</v>
      </c>
      <c r="Y53" s="96">
        <v>44100.000000000007</v>
      </c>
      <c r="Z53" s="96">
        <v>103200.00000000001</v>
      </c>
      <c r="AA53" s="96">
        <v>87399.999999999985</v>
      </c>
      <c r="AB53" s="96">
        <v>0</v>
      </c>
      <c r="AC53" s="96">
        <v>0</v>
      </c>
      <c r="AD53" s="96">
        <v>0</v>
      </c>
      <c r="AE53" s="96">
        <v>54500</v>
      </c>
      <c r="AF53" s="96">
        <v>23799.999999999996</v>
      </c>
      <c r="AG53" s="96">
        <v>0</v>
      </c>
      <c r="AH53" s="96">
        <v>397000</v>
      </c>
    </row>
    <row r="54" spans="1:34" x14ac:dyDescent="0.25">
      <c r="A54" s="61">
        <v>18629</v>
      </c>
      <c r="B54" s="96">
        <f t="shared" si="0"/>
        <v>1951</v>
      </c>
      <c r="C54" s="96">
        <f t="shared" si="1"/>
        <v>1</v>
      </c>
      <c r="D54" s="16">
        <v>0</v>
      </c>
      <c r="F54" s="50">
        <v>1994</v>
      </c>
      <c r="G54" s="51">
        <v>8100.0000000000018</v>
      </c>
      <c r="H54" s="51">
        <v>75700</v>
      </c>
      <c r="I54" s="51">
        <v>32000</v>
      </c>
      <c r="J54" s="51">
        <v>39400.000000000007</v>
      </c>
      <c r="K54" s="51">
        <v>27500</v>
      </c>
      <c r="L54" s="51">
        <v>105799.99999999999</v>
      </c>
      <c r="M54" s="51">
        <v>0</v>
      </c>
      <c r="N54" s="51">
        <v>37400</v>
      </c>
      <c r="O54" s="51">
        <v>34700</v>
      </c>
      <c r="P54" s="51">
        <v>59700</v>
      </c>
      <c r="Q54" s="51">
        <v>10799.999999999996</v>
      </c>
      <c r="R54" s="51">
        <v>3100.0000000000014</v>
      </c>
      <c r="S54" s="49" t="s">
        <v>108</v>
      </c>
      <c r="U54" s="95">
        <v>1994</v>
      </c>
      <c r="V54" s="96">
        <v>8100.0000000000018</v>
      </c>
      <c r="W54" s="96">
        <v>75700</v>
      </c>
      <c r="X54" s="96">
        <v>32000</v>
      </c>
      <c r="Y54" s="96">
        <v>39400.000000000007</v>
      </c>
      <c r="Z54" s="96">
        <v>27500</v>
      </c>
      <c r="AA54" s="96">
        <v>105799.99999999999</v>
      </c>
      <c r="AB54" s="96">
        <v>0</v>
      </c>
      <c r="AC54" s="96">
        <v>37400</v>
      </c>
      <c r="AD54" s="96">
        <v>34700</v>
      </c>
      <c r="AE54" s="96">
        <v>59700</v>
      </c>
      <c r="AF54" s="96">
        <v>10799.999999999996</v>
      </c>
      <c r="AG54" s="96">
        <v>3100.0000000000014</v>
      </c>
      <c r="AH54" s="96">
        <v>434200</v>
      </c>
    </row>
    <row r="55" spans="1:34" x14ac:dyDescent="0.25">
      <c r="A55" s="61">
        <v>18660</v>
      </c>
      <c r="B55" s="96">
        <f t="shared" si="0"/>
        <v>1951</v>
      </c>
      <c r="C55" s="96">
        <f t="shared" si="1"/>
        <v>2</v>
      </c>
      <c r="D55" s="16">
        <v>16099.999999999995</v>
      </c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U55" s="95" t="s">
        <v>105</v>
      </c>
      <c r="V55" s="96">
        <v>119700</v>
      </c>
      <c r="W55" s="96">
        <v>1290700</v>
      </c>
      <c r="X55" s="96">
        <v>1265100</v>
      </c>
      <c r="Y55" s="96">
        <v>1080900.0000000002</v>
      </c>
      <c r="Z55" s="96">
        <v>1064200</v>
      </c>
      <c r="AA55" s="96">
        <v>1759199.9999999998</v>
      </c>
      <c r="AB55" s="96">
        <v>636300</v>
      </c>
      <c r="AC55" s="96">
        <v>1309300</v>
      </c>
      <c r="AD55" s="96">
        <v>993100</v>
      </c>
      <c r="AE55" s="96">
        <v>1615800</v>
      </c>
      <c r="AF55" s="96">
        <v>471400</v>
      </c>
      <c r="AG55" s="96">
        <v>105000</v>
      </c>
      <c r="AH55" s="96">
        <v>11710700</v>
      </c>
    </row>
    <row r="56" spans="1:34" x14ac:dyDescent="0.25">
      <c r="A56" s="61">
        <v>18688</v>
      </c>
      <c r="B56" s="96">
        <f t="shared" si="0"/>
        <v>1951</v>
      </c>
      <c r="C56" s="96">
        <f t="shared" si="1"/>
        <v>3</v>
      </c>
      <c r="D56" s="16">
        <v>73200</v>
      </c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</row>
    <row r="57" spans="1:34" x14ac:dyDescent="0.25">
      <c r="A57" s="61">
        <v>18719</v>
      </c>
      <c r="B57" s="96">
        <f t="shared" si="0"/>
        <v>1951</v>
      </c>
      <c r="C57" s="96">
        <f t="shared" si="1"/>
        <v>4</v>
      </c>
      <c r="D57" s="16">
        <v>28300.000000000011</v>
      </c>
      <c r="S57" s="16"/>
    </row>
    <row r="58" spans="1:34" x14ac:dyDescent="0.25">
      <c r="A58" s="61">
        <v>18749</v>
      </c>
      <c r="B58" s="96">
        <f t="shared" si="0"/>
        <v>1951</v>
      </c>
      <c r="C58" s="96">
        <f t="shared" si="1"/>
        <v>5</v>
      </c>
      <c r="D58" s="16">
        <v>22200.000000000018</v>
      </c>
      <c r="G58">
        <v>1</v>
      </c>
      <c r="H58">
        <v>2</v>
      </c>
      <c r="I58">
        <v>3</v>
      </c>
      <c r="J58">
        <v>4</v>
      </c>
      <c r="K58">
        <v>5</v>
      </c>
      <c r="L58">
        <v>6</v>
      </c>
      <c r="M58">
        <v>7</v>
      </c>
      <c r="N58">
        <v>8</v>
      </c>
      <c r="O58">
        <v>9</v>
      </c>
      <c r="P58">
        <v>10</v>
      </c>
      <c r="Q58">
        <v>11</v>
      </c>
      <c r="R58">
        <v>12</v>
      </c>
    </row>
    <row r="59" spans="1:34" x14ac:dyDescent="0.25">
      <c r="A59" s="61">
        <v>18780</v>
      </c>
      <c r="B59" s="96">
        <f t="shared" si="0"/>
        <v>1951</v>
      </c>
      <c r="C59" s="96">
        <f t="shared" si="1"/>
        <v>6</v>
      </c>
      <c r="D59" s="16">
        <v>4500</v>
      </c>
      <c r="S59" s="16">
        <f>MEDIAN(G7:R54)</f>
        <v>10199.999999999996</v>
      </c>
    </row>
    <row r="60" spans="1:34" x14ac:dyDescent="0.25">
      <c r="A60" s="61">
        <v>18810</v>
      </c>
      <c r="B60" s="96">
        <f t="shared" si="0"/>
        <v>1951</v>
      </c>
      <c r="C60" s="96">
        <f t="shared" si="1"/>
        <v>7</v>
      </c>
      <c r="D60" s="16">
        <v>0</v>
      </c>
    </row>
    <row r="61" spans="1:34" x14ac:dyDescent="0.25">
      <c r="A61" s="61">
        <v>18841</v>
      </c>
      <c r="B61" s="96">
        <f t="shared" si="0"/>
        <v>1951</v>
      </c>
      <c r="C61" s="96">
        <f t="shared" si="1"/>
        <v>8</v>
      </c>
      <c r="D61" s="16">
        <v>27400</v>
      </c>
    </row>
    <row r="62" spans="1:34" x14ac:dyDescent="0.25">
      <c r="A62" s="61">
        <v>18872</v>
      </c>
      <c r="B62" s="96">
        <f t="shared" si="0"/>
        <v>1951</v>
      </c>
      <c r="C62" s="96">
        <f t="shared" si="1"/>
        <v>9</v>
      </c>
      <c r="D62" s="16">
        <v>0</v>
      </c>
    </row>
    <row r="63" spans="1:34" x14ac:dyDescent="0.25">
      <c r="A63" s="61">
        <v>18902</v>
      </c>
      <c r="B63" s="96">
        <f t="shared" si="0"/>
        <v>1951</v>
      </c>
      <c r="C63" s="96">
        <f t="shared" si="1"/>
        <v>10</v>
      </c>
      <c r="D63" s="16">
        <v>0</v>
      </c>
    </row>
    <row r="64" spans="1:34" x14ac:dyDescent="0.25">
      <c r="A64" s="61">
        <v>18933</v>
      </c>
      <c r="B64" s="96">
        <f t="shared" si="0"/>
        <v>1951</v>
      </c>
      <c r="C64" s="96">
        <f t="shared" si="1"/>
        <v>11</v>
      </c>
      <c r="D64" s="16">
        <v>0</v>
      </c>
    </row>
    <row r="65" spans="1:4" x14ac:dyDescent="0.25">
      <c r="A65" s="61">
        <v>18963</v>
      </c>
      <c r="B65" s="96">
        <f t="shared" si="0"/>
        <v>1951</v>
      </c>
      <c r="C65" s="96">
        <f t="shared" si="1"/>
        <v>12</v>
      </c>
      <c r="D65" s="16">
        <v>0</v>
      </c>
    </row>
    <row r="66" spans="1:4" x14ac:dyDescent="0.25">
      <c r="A66" s="61">
        <v>18994</v>
      </c>
      <c r="B66" s="96">
        <f t="shared" si="0"/>
        <v>1952</v>
      </c>
      <c r="C66" s="96">
        <f t="shared" si="1"/>
        <v>1</v>
      </c>
      <c r="D66" s="16">
        <v>0</v>
      </c>
    </row>
    <row r="67" spans="1:4" x14ac:dyDescent="0.25">
      <c r="A67" s="61">
        <v>19025</v>
      </c>
      <c r="B67" s="96">
        <f t="shared" si="0"/>
        <v>1952</v>
      </c>
      <c r="C67" s="96">
        <f t="shared" si="1"/>
        <v>2</v>
      </c>
      <c r="D67" s="16">
        <v>0</v>
      </c>
    </row>
    <row r="68" spans="1:4" x14ac:dyDescent="0.25">
      <c r="A68" s="61">
        <v>19054</v>
      </c>
      <c r="B68" s="96">
        <f t="shared" si="0"/>
        <v>1952</v>
      </c>
      <c r="C68" s="96">
        <f t="shared" si="1"/>
        <v>3</v>
      </c>
      <c r="D68" s="16">
        <v>0</v>
      </c>
    </row>
    <row r="69" spans="1:4" x14ac:dyDescent="0.25">
      <c r="A69" s="61">
        <v>19085</v>
      </c>
      <c r="B69" s="96">
        <f t="shared" si="0"/>
        <v>1952</v>
      </c>
      <c r="C69" s="96">
        <f t="shared" si="1"/>
        <v>4</v>
      </c>
      <c r="D69" s="16">
        <v>0</v>
      </c>
    </row>
    <row r="70" spans="1:4" x14ac:dyDescent="0.25">
      <c r="A70" s="61">
        <v>19115</v>
      </c>
      <c r="B70" s="96">
        <f t="shared" si="0"/>
        <v>1952</v>
      </c>
      <c r="C70" s="96">
        <f t="shared" si="1"/>
        <v>5</v>
      </c>
      <c r="D70" s="16">
        <v>22100.000000000022</v>
      </c>
    </row>
    <row r="71" spans="1:4" x14ac:dyDescent="0.25">
      <c r="A71" s="61">
        <v>19146</v>
      </c>
      <c r="B71" s="96">
        <f t="shared" ref="B71:B134" si="2">YEAR(A71)</f>
        <v>1952</v>
      </c>
      <c r="C71" s="96">
        <f t="shared" ref="C71:C134" si="3">MONTH(A71)</f>
        <v>6</v>
      </c>
      <c r="D71" s="16">
        <v>86699.999999999985</v>
      </c>
    </row>
    <row r="72" spans="1:4" x14ac:dyDescent="0.25">
      <c r="A72" s="61">
        <v>19176</v>
      </c>
      <c r="B72" s="96">
        <f t="shared" si="2"/>
        <v>1952</v>
      </c>
      <c r="C72" s="96">
        <f t="shared" si="3"/>
        <v>7</v>
      </c>
      <c r="D72" s="16">
        <v>15099.999999999995</v>
      </c>
    </row>
    <row r="73" spans="1:4" x14ac:dyDescent="0.25">
      <c r="A73" s="61">
        <v>19207</v>
      </c>
      <c r="B73" s="96">
        <f t="shared" si="2"/>
        <v>1952</v>
      </c>
      <c r="C73" s="96">
        <f t="shared" si="3"/>
        <v>8</v>
      </c>
      <c r="D73" s="16">
        <v>24199.999999999996</v>
      </c>
    </row>
    <row r="74" spans="1:4" x14ac:dyDescent="0.25">
      <c r="A74" s="61">
        <v>19238</v>
      </c>
      <c r="B74" s="96">
        <f t="shared" si="2"/>
        <v>1952</v>
      </c>
      <c r="C74" s="96">
        <f t="shared" si="3"/>
        <v>9</v>
      </c>
      <c r="D74" s="16">
        <v>17400</v>
      </c>
    </row>
    <row r="75" spans="1:4" x14ac:dyDescent="0.25">
      <c r="A75" s="61">
        <v>19268</v>
      </c>
      <c r="B75" s="96">
        <f t="shared" si="2"/>
        <v>1952</v>
      </c>
      <c r="C75" s="96">
        <f t="shared" si="3"/>
        <v>10</v>
      </c>
      <c r="D75" s="16">
        <v>81699.999999999985</v>
      </c>
    </row>
    <row r="76" spans="1:4" x14ac:dyDescent="0.25">
      <c r="A76" s="61">
        <v>19299</v>
      </c>
      <c r="B76" s="96">
        <f t="shared" si="2"/>
        <v>1952</v>
      </c>
      <c r="C76" s="96">
        <f t="shared" si="3"/>
        <v>11</v>
      </c>
      <c r="D76" s="16">
        <v>23700.000000000004</v>
      </c>
    </row>
    <row r="77" spans="1:4" x14ac:dyDescent="0.25">
      <c r="A77" s="61">
        <v>19329</v>
      </c>
      <c r="B77" s="96">
        <f t="shared" si="2"/>
        <v>1952</v>
      </c>
      <c r="C77" s="96">
        <f t="shared" si="3"/>
        <v>12</v>
      </c>
      <c r="D77" s="16">
        <v>0</v>
      </c>
    </row>
    <row r="78" spans="1:4" x14ac:dyDescent="0.25">
      <c r="A78" s="61">
        <v>19360</v>
      </c>
      <c r="B78" s="96">
        <f t="shared" si="2"/>
        <v>1953</v>
      </c>
      <c r="C78" s="96">
        <f t="shared" si="3"/>
        <v>1</v>
      </c>
      <c r="D78" s="16">
        <v>0</v>
      </c>
    </row>
    <row r="79" spans="1:4" x14ac:dyDescent="0.25">
      <c r="A79" s="61">
        <v>19391</v>
      </c>
      <c r="B79" s="96">
        <f t="shared" si="2"/>
        <v>1953</v>
      </c>
      <c r="C79" s="96">
        <f t="shared" si="3"/>
        <v>2</v>
      </c>
      <c r="D79" s="16">
        <v>0</v>
      </c>
    </row>
    <row r="80" spans="1:4" x14ac:dyDescent="0.25">
      <c r="A80" s="61">
        <v>19419</v>
      </c>
      <c r="B80" s="96">
        <f t="shared" si="2"/>
        <v>1953</v>
      </c>
      <c r="C80" s="96">
        <f t="shared" si="3"/>
        <v>3</v>
      </c>
      <c r="D80" s="16">
        <v>0</v>
      </c>
    </row>
    <row r="81" spans="1:4" x14ac:dyDescent="0.25">
      <c r="A81" s="61">
        <v>19450</v>
      </c>
      <c r="B81" s="96">
        <f t="shared" si="2"/>
        <v>1953</v>
      </c>
      <c r="C81" s="96">
        <f t="shared" si="3"/>
        <v>4</v>
      </c>
      <c r="D81" s="16">
        <v>0</v>
      </c>
    </row>
    <row r="82" spans="1:4" x14ac:dyDescent="0.25">
      <c r="A82" s="61">
        <v>19480</v>
      </c>
      <c r="B82" s="96">
        <f t="shared" si="2"/>
        <v>1953</v>
      </c>
      <c r="C82" s="96">
        <f t="shared" si="3"/>
        <v>5</v>
      </c>
      <c r="D82" s="16">
        <v>0</v>
      </c>
    </row>
    <row r="83" spans="1:4" x14ac:dyDescent="0.25">
      <c r="A83" s="61">
        <v>19511</v>
      </c>
      <c r="B83" s="96">
        <f t="shared" si="2"/>
        <v>1953</v>
      </c>
      <c r="C83" s="96">
        <f t="shared" si="3"/>
        <v>6</v>
      </c>
      <c r="D83" s="16">
        <v>0</v>
      </c>
    </row>
    <row r="84" spans="1:4" x14ac:dyDescent="0.25">
      <c r="A84" s="61">
        <v>19541</v>
      </c>
      <c r="B84" s="96">
        <f t="shared" si="2"/>
        <v>1953</v>
      </c>
      <c r="C84" s="96">
        <f t="shared" si="3"/>
        <v>7</v>
      </c>
      <c r="D84" s="16">
        <v>18000.000000000004</v>
      </c>
    </row>
    <row r="85" spans="1:4" x14ac:dyDescent="0.25">
      <c r="A85" s="61">
        <v>19572</v>
      </c>
      <c r="B85" s="96">
        <f t="shared" si="2"/>
        <v>1953</v>
      </c>
      <c r="C85" s="96">
        <f t="shared" si="3"/>
        <v>8</v>
      </c>
      <c r="D85" s="16">
        <v>6800.0000000000045</v>
      </c>
    </row>
    <row r="86" spans="1:4" x14ac:dyDescent="0.25">
      <c r="A86" s="61">
        <v>19603</v>
      </c>
      <c r="B86" s="96">
        <f t="shared" si="2"/>
        <v>1953</v>
      </c>
      <c r="C86" s="96">
        <f t="shared" si="3"/>
        <v>9</v>
      </c>
      <c r="D86" s="16">
        <v>11900.000000000002</v>
      </c>
    </row>
    <row r="87" spans="1:4" x14ac:dyDescent="0.25">
      <c r="A87" s="61">
        <v>19633</v>
      </c>
      <c r="B87" s="96">
        <f t="shared" si="2"/>
        <v>1953</v>
      </c>
      <c r="C87" s="96">
        <f t="shared" si="3"/>
        <v>10</v>
      </c>
      <c r="D87" s="16">
        <v>34600.000000000007</v>
      </c>
    </row>
    <row r="88" spans="1:4" x14ac:dyDescent="0.25">
      <c r="A88" s="61">
        <v>19664</v>
      </c>
      <c r="B88" s="96">
        <f t="shared" si="2"/>
        <v>1953</v>
      </c>
      <c r="C88" s="96">
        <f t="shared" si="3"/>
        <v>11</v>
      </c>
      <c r="D88" s="16">
        <v>0</v>
      </c>
    </row>
    <row r="89" spans="1:4" x14ac:dyDescent="0.25">
      <c r="A89" s="61">
        <v>19694</v>
      </c>
      <c r="B89" s="96">
        <f t="shared" si="2"/>
        <v>1953</v>
      </c>
      <c r="C89" s="96">
        <f t="shared" si="3"/>
        <v>12</v>
      </c>
      <c r="D89" s="16">
        <v>0</v>
      </c>
    </row>
    <row r="90" spans="1:4" x14ac:dyDescent="0.25">
      <c r="A90" s="61">
        <v>19725</v>
      </c>
      <c r="B90" s="96">
        <f t="shared" si="2"/>
        <v>1954</v>
      </c>
      <c r="C90" s="96">
        <f t="shared" si="3"/>
        <v>1</v>
      </c>
      <c r="D90" s="16">
        <v>0</v>
      </c>
    </row>
    <row r="91" spans="1:4" x14ac:dyDescent="0.25">
      <c r="A91" s="61">
        <v>19756</v>
      </c>
      <c r="B91" s="96">
        <f t="shared" si="2"/>
        <v>1954</v>
      </c>
      <c r="C91" s="96">
        <f t="shared" si="3"/>
        <v>2</v>
      </c>
      <c r="D91" s="16">
        <v>0</v>
      </c>
    </row>
    <row r="92" spans="1:4" x14ac:dyDescent="0.25">
      <c r="A92" s="61">
        <v>19784</v>
      </c>
      <c r="B92" s="96">
        <f t="shared" si="2"/>
        <v>1954</v>
      </c>
      <c r="C92" s="96">
        <f t="shared" si="3"/>
        <v>3</v>
      </c>
      <c r="D92" s="16">
        <v>34600.000000000007</v>
      </c>
    </row>
    <row r="93" spans="1:4" x14ac:dyDescent="0.25">
      <c r="A93" s="61">
        <v>19815</v>
      </c>
      <c r="B93" s="96">
        <f t="shared" si="2"/>
        <v>1954</v>
      </c>
      <c r="C93" s="96">
        <f t="shared" si="3"/>
        <v>4</v>
      </c>
      <c r="D93" s="16">
        <v>24700.000000000004</v>
      </c>
    </row>
    <row r="94" spans="1:4" x14ac:dyDescent="0.25">
      <c r="A94" s="61">
        <v>19845</v>
      </c>
      <c r="B94" s="96">
        <f t="shared" si="2"/>
        <v>1954</v>
      </c>
      <c r="C94" s="96">
        <f t="shared" si="3"/>
        <v>5</v>
      </c>
      <c r="D94" s="16">
        <v>0</v>
      </c>
    </row>
    <row r="95" spans="1:4" x14ac:dyDescent="0.25">
      <c r="A95" s="61">
        <v>19876</v>
      </c>
      <c r="B95" s="96">
        <f t="shared" si="2"/>
        <v>1954</v>
      </c>
      <c r="C95" s="96">
        <f t="shared" si="3"/>
        <v>6</v>
      </c>
      <c r="D95" s="16">
        <v>6399.9999999999982</v>
      </c>
    </row>
    <row r="96" spans="1:4" x14ac:dyDescent="0.25">
      <c r="A96" s="61">
        <v>19906</v>
      </c>
      <c r="B96" s="96">
        <f t="shared" si="2"/>
        <v>1954</v>
      </c>
      <c r="C96" s="96">
        <f t="shared" si="3"/>
        <v>7</v>
      </c>
      <c r="D96" s="16">
        <v>29600</v>
      </c>
    </row>
    <row r="97" spans="1:4" x14ac:dyDescent="0.25">
      <c r="A97" s="61">
        <v>19937</v>
      </c>
      <c r="B97" s="96">
        <f t="shared" si="2"/>
        <v>1954</v>
      </c>
      <c r="C97" s="96">
        <f t="shared" si="3"/>
        <v>8</v>
      </c>
      <c r="D97" s="16">
        <v>10000</v>
      </c>
    </row>
    <row r="98" spans="1:4" x14ac:dyDescent="0.25">
      <c r="A98" s="61">
        <v>19968</v>
      </c>
      <c r="B98" s="96">
        <f t="shared" si="2"/>
        <v>1954</v>
      </c>
      <c r="C98" s="96">
        <f t="shared" si="3"/>
        <v>9</v>
      </c>
      <c r="D98" s="16">
        <v>9300.0000000000036</v>
      </c>
    </row>
    <row r="99" spans="1:4" x14ac:dyDescent="0.25">
      <c r="A99" s="61">
        <v>19998</v>
      </c>
      <c r="B99" s="96">
        <f t="shared" si="2"/>
        <v>1954</v>
      </c>
      <c r="C99" s="96">
        <f t="shared" si="3"/>
        <v>10</v>
      </c>
      <c r="D99" s="16">
        <v>46500.000000000007</v>
      </c>
    </row>
    <row r="100" spans="1:4" x14ac:dyDescent="0.25">
      <c r="A100" s="61">
        <v>20029</v>
      </c>
      <c r="B100" s="96">
        <f t="shared" si="2"/>
        <v>1954</v>
      </c>
      <c r="C100" s="96">
        <f t="shared" si="3"/>
        <v>11</v>
      </c>
      <c r="D100" s="16">
        <v>7899.9999999999982</v>
      </c>
    </row>
    <row r="101" spans="1:4" x14ac:dyDescent="0.25">
      <c r="A101" s="61">
        <v>20059</v>
      </c>
      <c r="B101" s="96">
        <f t="shared" si="2"/>
        <v>1954</v>
      </c>
      <c r="C101" s="96">
        <f t="shared" si="3"/>
        <v>12</v>
      </c>
      <c r="D101" s="16">
        <v>0</v>
      </c>
    </row>
    <row r="102" spans="1:4" x14ac:dyDescent="0.25">
      <c r="A102" s="61">
        <v>20090</v>
      </c>
      <c r="B102" s="96">
        <f t="shared" si="2"/>
        <v>1955</v>
      </c>
      <c r="C102" s="96">
        <f t="shared" si="3"/>
        <v>1</v>
      </c>
      <c r="D102" s="16">
        <v>0</v>
      </c>
    </row>
    <row r="103" spans="1:4" x14ac:dyDescent="0.25">
      <c r="A103" s="61">
        <v>20121</v>
      </c>
      <c r="B103" s="96">
        <f t="shared" si="2"/>
        <v>1955</v>
      </c>
      <c r="C103" s="96">
        <f t="shared" si="3"/>
        <v>2</v>
      </c>
      <c r="D103" s="16">
        <v>34599.999999999993</v>
      </c>
    </row>
    <row r="104" spans="1:4" x14ac:dyDescent="0.25">
      <c r="A104" s="61">
        <v>20149</v>
      </c>
      <c r="B104" s="96">
        <f t="shared" si="2"/>
        <v>1955</v>
      </c>
      <c r="C104" s="96">
        <f t="shared" si="3"/>
        <v>3</v>
      </c>
      <c r="D104" s="16">
        <v>32500</v>
      </c>
    </row>
    <row r="105" spans="1:4" x14ac:dyDescent="0.25">
      <c r="A105" s="61">
        <v>20180</v>
      </c>
      <c r="B105" s="96">
        <f t="shared" si="2"/>
        <v>1955</v>
      </c>
      <c r="C105" s="96">
        <f t="shared" si="3"/>
        <v>4</v>
      </c>
      <c r="D105" s="16">
        <v>55300.000000000007</v>
      </c>
    </row>
    <row r="106" spans="1:4" x14ac:dyDescent="0.25">
      <c r="A106" s="61">
        <v>20210</v>
      </c>
      <c r="B106" s="96">
        <f t="shared" si="2"/>
        <v>1955</v>
      </c>
      <c r="C106" s="96">
        <f t="shared" si="3"/>
        <v>5</v>
      </c>
      <c r="D106" s="16">
        <v>24500</v>
      </c>
    </row>
    <row r="107" spans="1:4" x14ac:dyDescent="0.25">
      <c r="A107" s="61">
        <v>20241</v>
      </c>
      <c r="B107" s="96">
        <f t="shared" si="2"/>
        <v>1955</v>
      </c>
      <c r="C107" s="96">
        <f t="shared" si="3"/>
        <v>6</v>
      </c>
      <c r="D107" s="16">
        <v>5000</v>
      </c>
    </row>
    <row r="108" spans="1:4" x14ac:dyDescent="0.25">
      <c r="A108" s="61">
        <v>20271</v>
      </c>
      <c r="B108" s="96">
        <f t="shared" si="2"/>
        <v>1955</v>
      </c>
      <c r="C108" s="96">
        <f t="shared" si="3"/>
        <v>7</v>
      </c>
      <c r="D108" s="16">
        <v>18000.000000000004</v>
      </c>
    </row>
    <row r="109" spans="1:4" x14ac:dyDescent="0.25">
      <c r="A109" s="61">
        <v>20302</v>
      </c>
      <c r="B109" s="96">
        <f t="shared" si="2"/>
        <v>1955</v>
      </c>
      <c r="C109" s="96">
        <f t="shared" si="3"/>
        <v>8</v>
      </c>
      <c r="D109" s="16">
        <v>21400.000000000004</v>
      </c>
    </row>
    <row r="110" spans="1:4" x14ac:dyDescent="0.25">
      <c r="A110" s="61">
        <v>20333</v>
      </c>
      <c r="B110" s="96">
        <f t="shared" si="2"/>
        <v>1955</v>
      </c>
      <c r="C110" s="96">
        <f t="shared" si="3"/>
        <v>9</v>
      </c>
      <c r="D110" s="16">
        <v>18000.000000000004</v>
      </c>
    </row>
    <row r="111" spans="1:4" x14ac:dyDescent="0.25">
      <c r="A111" s="61">
        <v>20363</v>
      </c>
      <c r="B111" s="96">
        <f t="shared" si="2"/>
        <v>1955</v>
      </c>
      <c r="C111" s="96">
        <f t="shared" si="3"/>
        <v>10</v>
      </c>
      <c r="D111" s="16">
        <v>77000</v>
      </c>
    </row>
    <row r="112" spans="1:4" x14ac:dyDescent="0.25">
      <c r="A112" s="61">
        <v>20394</v>
      </c>
      <c r="B112" s="96">
        <f t="shared" si="2"/>
        <v>1955</v>
      </c>
      <c r="C112" s="96">
        <f t="shared" si="3"/>
        <v>11</v>
      </c>
      <c r="D112" s="16">
        <v>31000</v>
      </c>
    </row>
    <row r="113" spans="1:4" x14ac:dyDescent="0.25">
      <c r="A113" s="61">
        <v>20424</v>
      </c>
      <c r="B113" s="96">
        <f t="shared" si="2"/>
        <v>1955</v>
      </c>
      <c r="C113" s="96">
        <f t="shared" si="3"/>
        <v>12</v>
      </c>
      <c r="D113" s="16">
        <v>0</v>
      </c>
    </row>
    <row r="114" spans="1:4" x14ac:dyDescent="0.25">
      <c r="A114" s="61">
        <v>20455</v>
      </c>
      <c r="B114" s="96">
        <f t="shared" si="2"/>
        <v>1956</v>
      </c>
      <c r="C114" s="96">
        <f t="shared" si="3"/>
        <v>1</v>
      </c>
      <c r="D114" s="16">
        <v>0</v>
      </c>
    </row>
    <row r="115" spans="1:4" x14ac:dyDescent="0.25">
      <c r="A115" s="61">
        <v>20486</v>
      </c>
      <c r="B115" s="96">
        <f t="shared" si="2"/>
        <v>1956</v>
      </c>
      <c r="C115" s="96">
        <f t="shared" si="3"/>
        <v>2</v>
      </c>
      <c r="D115" s="16">
        <v>46000</v>
      </c>
    </row>
    <row r="116" spans="1:4" x14ac:dyDescent="0.25">
      <c r="A116" s="61">
        <v>20515</v>
      </c>
      <c r="B116" s="96">
        <f t="shared" si="2"/>
        <v>1956</v>
      </c>
      <c r="C116" s="96">
        <f t="shared" si="3"/>
        <v>3</v>
      </c>
      <c r="D116" s="16">
        <v>71600.000000000015</v>
      </c>
    </row>
    <row r="117" spans="1:4" x14ac:dyDescent="0.25">
      <c r="A117" s="61">
        <v>20546</v>
      </c>
      <c r="B117" s="96">
        <f t="shared" si="2"/>
        <v>1956</v>
      </c>
      <c r="C117" s="96">
        <f t="shared" si="3"/>
        <v>4</v>
      </c>
      <c r="D117" s="16">
        <v>61600</v>
      </c>
    </row>
    <row r="118" spans="1:4" x14ac:dyDescent="0.25">
      <c r="A118" s="61">
        <v>20576</v>
      </c>
      <c r="B118" s="96">
        <f t="shared" si="2"/>
        <v>1956</v>
      </c>
      <c r="C118" s="96">
        <f t="shared" si="3"/>
        <v>5</v>
      </c>
      <c r="D118" s="16">
        <v>12899.999999999998</v>
      </c>
    </row>
    <row r="119" spans="1:4" x14ac:dyDescent="0.25">
      <c r="A119" s="61">
        <v>20607</v>
      </c>
      <c r="B119" s="96">
        <f t="shared" si="2"/>
        <v>1956</v>
      </c>
      <c r="C119" s="96">
        <f t="shared" si="3"/>
        <v>6</v>
      </c>
      <c r="D119" s="16">
        <v>32299.999999999996</v>
      </c>
    </row>
    <row r="120" spans="1:4" x14ac:dyDescent="0.25">
      <c r="A120" s="61">
        <v>20637</v>
      </c>
      <c r="B120" s="96">
        <f t="shared" si="2"/>
        <v>1956</v>
      </c>
      <c r="C120" s="96">
        <f t="shared" si="3"/>
        <v>7</v>
      </c>
      <c r="D120" s="16">
        <v>24800.000000000004</v>
      </c>
    </row>
    <row r="121" spans="1:4" x14ac:dyDescent="0.25">
      <c r="A121" s="61">
        <v>20668</v>
      </c>
      <c r="B121" s="96">
        <f t="shared" si="2"/>
        <v>1956</v>
      </c>
      <c r="C121" s="96">
        <f t="shared" si="3"/>
        <v>8</v>
      </c>
      <c r="D121" s="16">
        <v>26700.000000000004</v>
      </c>
    </row>
    <row r="122" spans="1:4" x14ac:dyDescent="0.25">
      <c r="A122" s="61">
        <v>20699</v>
      </c>
      <c r="B122" s="96">
        <f t="shared" si="2"/>
        <v>1956</v>
      </c>
      <c r="C122" s="96">
        <f t="shared" si="3"/>
        <v>9</v>
      </c>
      <c r="D122" s="16">
        <v>17100</v>
      </c>
    </row>
    <row r="123" spans="1:4" x14ac:dyDescent="0.25">
      <c r="A123" s="61">
        <v>20729</v>
      </c>
      <c r="B123" s="96">
        <f t="shared" si="2"/>
        <v>1956</v>
      </c>
      <c r="C123" s="96">
        <f t="shared" si="3"/>
        <v>10</v>
      </c>
      <c r="D123" s="16">
        <v>67100.000000000015</v>
      </c>
    </row>
    <row r="124" spans="1:4" x14ac:dyDescent="0.25">
      <c r="A124" s="61">
        <v>20760</v>
      </c>
      <c r="B124" s="96">
        <f t="shared" si="2"/>
        <v>1956</v>
      </c>
      <c r="C124" s="96">
        <f t="shared" si="3"/>
        <v>11</v>
      </c>
      <c r="D124" s="16">
        <v>32700.000000000004</v>
      </c>
    </row>
    <row r="125" spans="1:4" x14ac:dyDescent="0.25">
      <c r="A125" s="61">
        <v>20790</v>
      </c>
      <c r="B125" s="96">
        <f t="shared" si="2"/>
        <v>1956</v>
      </c>
      <c r="C125" s="96">
        <f t="shared" si="3"/>
        <v>12</v>
      </c>
      <c r="D125" s="16">
        <v>0</v>
      </c>
    </row>
    <row r="126" spans="1:4" x14ac:dyDescent="0.25">
      <c r="A126" s="61">
        <v>20821</v>
      </c>
      <c r="B126" s="96">
        <f t="shared" si="2"/>
        <v>1957</v>
      </c>
      <c r="C126" s="96">
        <f t="shared" si="3"/>
        <v>1</v>
      </c>
      <c r="D126" s="16">
        <v>16000</v>
      </c>
    </row>
    <row r="127" spans="1:4" x14ac:dyDescent="0.25">
      <c r="A127" s="61">
        <v>20852</v>
      </c>
      <c r="B127" s="96">
        <f t="shared" si="2"/>
        <v>1957</v>
      </c>
      <c r="C127" s="96">
        <f t="shared" si="3"/>
        <v>2</v>
      </c>
      <c r="D127" s="16">
        <v>39000</v>
      </c>
    </row>
    <row r="128" spans="1:4" x14ac:dyDescent="0.25">
      <c r="A128" s="61">
        <v>20880</v>
      </c>
      <c r="B128" s="96">
        <f t="shared" si="2"/>
        <v>1957</v>
      </c>
      <c r="C128" s="96">
        <f t="shared" si="3"/>
        <v>3</v>
      </c>
      <c r="D128" s="16">
        <v>59400.000000000007</v>
      </c>
    </row>
    <row r="129" spans="1:4" x14ac:dyDescent="0.25">
      <c r="A129" s="61">
        <v>20911</v>
      </c>
      <c r="B129" s="96">
        <f t="shared" si="2"/>
        <v>1957</v>
      </c>
      <c r="C129" s="96">
        <f t="shared" si="3"/>
        <v>4</v>
      </c>
      <c r="D129" s="16">
        <v>28100.000000000007</v>
      </c>
    </row>
    <row r="130" spans="1:4" x14ac:dyDescent="0.25">
      <c r="A130" s="61">
        <v>20941</v>
      </c>
      <c r="B130" s="96">
        <f t="shared" si="2"/>
        <v>1957</v>
      </c>
      <c r="C130" s="96">
        <f t="shared" si="3"/>
        <v>5</v>
      </c>
      <c r="D130" s="16">
        <v>0</v>
      </c>
    </row>
    <row r="131" spans="1:4" x14ac:dyDescent="0.25">
      <c r="A131" s="61">
        <v>20972</v>
      </c>
      <c r="B131" s="96">
        <f t="shared" si="2"/>
        <v>1957</v>
      </c>
      <c r="C131" s="96">
        <f t="shared" si="3"/>
        <v>6</v>
      </c>
      <c r="D131" s="16">
        <v>0</v>
      </c>
    </row>
    <row r="132" spans="1:4" x14ac:dyDescent="0.25">
      <c r="A132" s="61">
        <v>21002</v>
      </c>
      <c r="B132" s="96">
        <f t="shared" si="2"/>
        <v>1957</v>
      </c>
      <c r="C132" s="96">
        <f t="shared" si="3"/>
        <v>7</v>
      </c>
      <c r="D132" s="16">
        <v>0</v>
      </c>
    </row>
    <row r="133" spans="1:4" x14ac:dyDescent="0.25">
      <c r="A133" s="61">
        <v>21033</v>
      </c>
      <c r="B133" s="96">
        <f t="shared" si="2"/>
        <v>1957</v>
      </c>
      <c r="C133" s="96">
        <f t="shared" si="3"/>
        <v>8</v>
      </c>
      <c r="D133" s="16">
        <v>8100.0000000000018</v>
      </c>
    </row>
    <row r="134" spans="1:4" x14ac:dyDescent="0.25">
      <c r="A134" s="61">
        <v>21064</v>
      </c>
      <c r="B134" s="96">
        <f t="shared" si="2"/>
        <v>1957</v>
      </c>
      <c r="C134" s="96">
        <f t="shared" si="3"/>
        <v>9</v>
      </c>
      <c r="D134" s="16">
        <v>0</v>
      </c>
    </row>
    <row r="135" spans="1:4" x14ac:dyDescent="0.25">
      <c r="A135" s="61">
        <v>21094</v>
      </c>
      <c r="B135" s="96">
        <f t="shared" ref="B135:B198" si="4">YEAR(A135)</f>
        <v>1957</v>
      </c>
      <c r="C135" s="96">
        <f t="shared" ref="C135:C198" si="5">MONTH(A135)</f>
        <v>10</v>
      </c>
      <c r="D135" s="16">
        <v>0</v>
      </c>
    </row>
    <row r="136" spans="1:4" x14ac:dyDescent="0.25">
      <c r="A136" s="61">
        <v>21125</v>
      </c>
      <c r="B136" s="96">
        <f t="shared" si="4"/>
        <v>1957</v>
      </c>
      <c r="C136" s="96">
        <f t="shared" si="5"/>
        <v>11</v>
      </c>
      <c r="D136" s="16">
        <v>0</v>
      </c>
    </row>
    <row r="137" spans="1:4" x14ac:dyDescent="0.25">
      <c r="A137" s="61">
        <v>21155</v>
      </c>
      <c r="B137" s="96">
        <f t="shared" si="4"/>
        <v>1957</v>
      </c>
      <c r="C137" s="96">
        <f t="shared" si="5"/>
        <v>12</v>
      </c>
      <c r="D137" s="16">
        <v>0</v>
      </c>
    </row>
    <row r="138" spans="1:4" x14ac:dyDescent="0.25">
      <c r="A138" s="61">
        <v>21186</v>
      </c>
      <c r="B138" s="96">
        <f t="shared" si="4"/>
        <v>1958</v>
      </c>
      <c r="C138" s="96">
        <f t="shared" si="5"/>
        <v>1</v>
      </c>
      <c r="D138" s="16">
        <v>0</v>
      </c>
    </row>
    <row r="139" spans="1:4" x14ac:dyDescent="0.25">
      <c r="A139" s="61">
        <v>21217</v>
      </c>
      <c r="B139" s="96">
        <f t="shared" si="4"/>
        <v>1958</v>
      </c>
      <c r="C139" s="96">
        <f t="shared" si="5"/>
        <v>2</v>
      </c>
      <c r="D139" s="16">
        <v>56200</v>
      </c>
    </row>
    <row r="140" spans="1:4" x14ac:dyDescent="0.25">
      <c r="A140" s="61">
        <v>21245</v>
      </c>
      <c r="B140" s="96">
        <f t="shared" si="4"/>
        <v>1958</v>
      </c>
      <c r="C140" s="96">
        <f t="shared" si="5"/>
        <v>3</v>
      </c>
      <c r="D140" s="16">
        <v>27900.000000000007</v>
      </c>
    </row>
    <row r="141" spans="1:4" x14ac:dyDescent="0.25">
      <c r="A141" s="61">
        <v>21276</v>
      </c>
      <c r="B141" s="96">
        <f t="shared" si="4"/>
        <v>1958</v>
      </c>
      <c r="C141" s="96">
        <f t="shared" si="5"/>
        <v>4</v>
      </c>
      <c r="D141" s="16">
        <v>0</v>
      </c>
    </row>
    <row r="142" spans="1:4" x14ac:dyDescent="0.25">
      <c r="A142" s="61">
        <v>21306</v>
      </c>
      <c r="B142" s="96">
        <f t="shared" si="4"/>
        <v>1958</v>
      </c>
      <c r="C142" s="96">
        <f t="shared" si="5"/>
        <v>5</v>
      </c>
      <c r="D142" s="16">
        <v>0</v>
      </c>
    </row>
    <row r="143" spans="1:4" x14ac:dyDescent="0.25">
      <c r="A143" s="61">
        <v>21337</v>
      </c>
      <c r="B143" s="96">
        <f t="shared" si="4"/>
        <v>1958</v>
      </c>
      <c r="C143" s="96">
        <f t="shared" si="5"/>
        <v>6</v>
      </c>
      <c r="D143" s="16">
        <v>0</v>
      </c>
    </row>
    <row r="144" spans="1:4" x14ac:dyDescent="0.25">
      <c r="A144" s="61">
        <v>21367</v>
      </c>
      <c r="B144" s="96">
        <f t="shared" si="4"/>
        <v>1958</v>
      </c>
      <c r="C144" s="96">
        <f t="shared" si="5"/>
        <v>7</v>
      </c>
      <c r="D144" s="16">
        <v>0</v>
      </c>
    </row>
    <row r="145" spans="1:4" x14ac:dyDescent="0.25">
      <c r="A145" s="61">
        <v>21398</v>
      </c>
      <c r="B145" s="96">
        <f t="shared" si="4"/>
        <v>1958</v>
      </c>
      <c r="C145" s="96">
        <f t="shared" si="5"/>
        <v>8</v>
      </c>
      <c r="D145" s="16">
        <v>24199.999999999996</v>
      </c>
    </row>
    <row r="146" spans="1:4" x14ac:dyDescent="0.25">
      <c r="A146" s="61">
        <v>21429</v>
      </c>
      <c r="B146" s="96">
        <f t="shared" si="4"/>
        <v>1958</v>
      </c>
      <c r="C146" s="96">
        <f t="shared" si="5"/>
        <v>9</v>
      </c>
      <c r="D146" s="16">
        <v>17600</v>
      </c>
    </row>
    <row r="147" spans="1:4" x14ac:dyDescent="0.25">
      <c r="A147" s="61">
        <v>21459</v>
      </c>
      <c r="B147" s="96">
        <f t="shared" si="4"/>
        <v>1958</v>
      </c>
      <c r="C147" s="96">
        <f t="shared" si="5"/>
        <v>10</v>
      </c>
      <c r="D147" s="16">
        <v>16299.999999999996</v>
      </c>
    </row>
    <row r="148" spans="1:4" x14ac:dyDescent="0.25">
      <c r="A148" s="61">
        <v>21490</v>
      </c>
      <c r="B148" s="96">
        <f t="shared" si="4"/>
        <v>1958</v>
      </c>
      <c r="C148" s="96">
        <f t="shared" si="5"/>
        <v>11</v>
      </c>
      <c r="D148" s="16">
        <v>7599.9999999999945</v>
      </c>
    </row>
    <row r="149" spans="1:4" x14ac:dyDescent="0.25">
      <c r="A149" s="61">
        <v>21520</v>
      </c>
      <c r="B149" s="96">
        <f t="shared" si="4"/>
        <v>1958</v>
      </c>
      <c r="C149" s="96">
        <f t="shared" si="5"/>
        <v>12</v>
      </c>
      <c r="D149" s="16">
        <v>0</v>
      </c>
    </row>
    <row r="150" spans="1:4" x14ac:dyDescent="0.25">
      <c r="A150" s="61">
        <v>21551</v>
      </c>
      <c r="B150" s="96">
        <f t="shared" si="4"/>
        <v>1959</v>
      </c>
      <c r="C150" s="96">
        <f t="shared" si="5"/>
        <v>1</v>
      </c>
      <c r="D150" s="16">
        <v>0</v>
      </c>
    </row>
    <row r="151" spans="1:4" x14ac:dyDescent="0.25">
      <c r="A151" s="61">
        <v>21582</v>
      </c>
      <c r="B151" s="96">
        <f t="shared" si="4"/>
        <v>1959</v>
      </c>
      <c r="C151" s="96">
        <f t="shared" si="5"/>
        <v>2</v>
      </c>
      <c r="D151" s="16">
        <v>14000</v>
      </c>
    </row>
    <row r="152" spans="1:4" x14ac:dyDescent="0.25">
      <c r="A152" s="61">
        <v>21610</v>
      </c>
      <c r="B152" s="96">
        <f t="shared" si="4"/>
        <v>1959</v>
      </c>
      <c r="C152" s="96">
        <f t="shared" si="5"/>
        <v>3</v>
      </c>
      <c r="D152" s="16">
        <v>0</v>
      </c>
    </row>
    <row r="153" spans="1:4" x14ac:dyDescent="0.25">
      <c r="A153" s="61">
        <v>21641</v>
      </c>
      <c r="B153" s="96">
        <f t="shared" si="4"/>
        <v>1959</v>
      </c>
      <c r="C153" s="96">
        <f t="shared" si="5"/>
        <v>4</v>
      </c>
      <c r="D153" s="16">
        <v>0</v>
      </c>
    </row>
    <row r="154" spans="1:4" x14ac:dyDescent="0.25">
      <c r="A154" s="61">
        <v>21671</v>
      </c>
      <c r="B154" s="96">
        <f t="shared" si="4"/>
        <v>1959</v>
      </c>
      <c r="C154" s="96">
        <f t="shared" si="5"/>
        <v>5</v>
      </c>
      <c r="D154" s="16">
        <v>0</v>
      </c>
    </row>
    <row r="155" spans="1:4" x14ac:dyDescent="0.25">
      <c r="A155" s="61">
        <v>21702</v>
      </c>
      <c r="B155" s="96">
        <f t="shared" si="4"/>
        <v>1959</v>
      </c>
      <c r="C155" s="96">
        <f t="shared" si="5"/>
        <v>6</v>
      </c>
      <c r="D155" s="16">
        <v>0</v>
      </c>
    </row>
    <row r="156" spans="1:4" x14ac:dyDescent="0.25">
      <c r="A156" s="61">
        <v>21732</v>
      </c>
      <c r="B156" s="96">
        <f t="shared" si="4"/>
        <v>1959</v>
      </c>
      <c r="C156" s="96">
        <f t="shared" si="5"/>
        <v>7</v>
      </c>
      <c r="D156" s="16">
        <v>5500</v>
      </c>
    </row>
    <row r="157" spans="1:4" x14ac:dyDescent="0.25">
      <c r="A157" s="61">
        <v>21763</v>
      </c>
      <c r="B157" s="96">
        <f t="shared" si="4"/>
        <v>1959</v>
      </c>
      <c r="C157" s="96">
        <f t="shared" si="5"/>
        <v>8</v>
      </c>
      <c r="D157" s="16">
        <v>21100</v>
      </c>
    </row>
    <row r="158" spans="1:4" x14ac:dyDescent="0.25">
      <c r="A158" s="61">
        <v>21794</v>
      </c>
      <c r="B158" s="96">
        <f t="shared" si="4"/>
        <v>1959</v>
      </c>
      <c r="C158" s="96">
        <f t="shared" si="5"/>
        <v>9</v>
      </c>
      <c r="D158" s="16">
        <v>27800.000000000004</v>
      </c>
    </row>
    <row r="159" spans="1:4" x14ac:dyDescent="0.25">
      <c r="A159" s="61">
        <v>21824</v>
      </c>
      <c r="B159" s="96">
        <f t="shared" si="4"/>
        <v>1959</v>
      </c>
      <c r="C159" s="96">
        <f t="shared" si="5"/>
        <v>10</v>
      </c>
      <c r="D159" s="16">
        <v>14100.000000000009</v>
      </c>
    </row>
    <row r="160" spans="1:4" x14ac:dyDescent="0.25">
      <c r="A160" s="61">
        <v>21855</v>
      </c>
      <c r="B160" s="96">
        <f t="shared" si="4"/>
        <v>1959</v>
      </c>
      <c r="C160" s="96">
        <f t="shared" si="5"/>
        <v>11</v>
      </c>
      <c r="D160" s="16">
        <v>0</v>
      </c>
    </row>
    <row r="161" spans="1:4" x14ac:dyDescent="0.25">
      <c r="A161" s="61">
        <v>21885</v>
      </c>
      <c r="B161" s="96">
        <f t="shared" si="4"/>
        <v>1959</v>
      </c>
      <c r="C161" s="96">
        <f t="shared" si="5"/>
        <v>12</v>
      </c>
      <c r="D161" s="16">
        <v>0</v>
      </c>
    </row>
    <row r="162" spans="1:4" x14ac:dyDescent="0.25">
      <c r="A162" s="61">
        <v>21916</v>
      </c>
      <c r="B162" s="96">
        <f t="shared" si="4"/>
        <v>1960</v>
      </c>
      <c r="C162" s="96">
        <f t="shared" si="5"/>
        <v>1</v>
      </c>
      <c r="D162" s="16">
        <v>0</v>
      </c>
    </row>
    <row r="163" spans="1:4" x14ac:dyDescent="0.25">
      <c r="A163" s="61">
        <v>21947</v>
      </c>
      <c r="B163" s="96">
        <f t="shared" si="4"/>
        <v>1960</v>
      </c>
      <c r="C163" s="96">
        <f t="shared" si="5"/>
        <v>2</v>
      </c>
      <c r="D163" s="16">
        <v>30099.999999999993</v>
      </c>
    </row>
    <row r="164" spans="1:4" x14ac:dyDescent="0.25">
      <c r="A164" s="61">
        <v>21976</v>
      </c>
      <c r="B164" s="96">
        <f t="shared" si="4"/>
        <v>1960</v>
      </c>
      <c r="C164" s="96">
        <f t="shared" si="5"/>
        <v>3</v>
      </c>
      <c r="D164" s="16">
        <v>0</v>
      </c>
    </row>
    <row r="165" spans="1:4" x14ac:dyDescent="0.25">
      <c r="A165" s="61">
        <v>22007</v>
      </c>
      <c r="B165" s="96">
        <f t="shared" si="4"/>
        <v>1960</v>
      </c>
      <c r="C165" s="96">
        <f t="shared" si="5"/>
        <v>4</v>
      </c>
      <c r="D165" s="16">
        <v>2300.0000000000114</v>
      </c>
    </row>
    <row r="166" spans="1:4" x14ac:dyDescent="0.25">
      <c r="A166" s="61">
        <v>22037</v>
      </c>
      <c r="B166" s="96">
        <f t="shared" si="4"/>
        <v>1960</v>
      </c>
      <c r="C166" s="96">
        <f t="shared" si="5"/>
        <v>5</v>
      </c>
      <c r="D166" s="16">
        <v>26799.999999999996</v>
      </c>
    </row>
    <row r="167" spans="1:4" x14ac:dyDescent="0.25">
      <c r="A167" s="61">
        <v>22068</v>
      </c>
      <c r="B167" s="96">
        <f t="shared" si="4"/>
        <v>1960</v>
      </c>
      <c r="C167" s="96">
        <f t="shared" si="5"/>
        <v>6</v>
      </c>
      <c r="D167" s="16">
        <v>55699.999999999985</v>
      </c>
    </row>
    <row r="168" spans="1:4" x14ac:dyDescent="0.25">
      <c r="A168" s="61">
        <v>22098</v>
      </c>
      <c r="B168" s="96">
        <f t="shared" si="4"/>
        <v>1960</v>
      </c>
      <c r="C168" s="96">
        <f t="shared" si="5"/>
        <v>7</v>
      </c>
      <c r="D168" s="16">
        <v>23400</v>
      </c>
    </row>
    <row r="169" spans="1:4" x14ac:dyDescent="0.25">
      <c r="A169" s="61">
        <v>22129</v>
      </c>
      <c r="B169" s="96">
        <f t="shared" si="4"/>
        <v>1960</v>
      </c>
      <c r="C169" s="96">
        <f t="shared" si="5"/>
        <v>8</v>
      </c>
      <c r="D169" s="16">
        <v>42699.999999999993</v>
      </c>
    </row>
    <row r="170" spans="1:4" x14ac:dyDescent="0.25">
      <c r="A170" s="61">
        <v>22160</v>
      </c>
      <c r="B170" s="96">
        <f t="shared" si="4"/>
        <v>1960</v>
      </c>
      <c r="C170" s="96">
        <f t="shared" si="5"/>
        <v>9</v>
      </c>
      <c r="D170" s="16">
        <v>24000</v>
      </c>
    </row>
    <row r="171" spans="1:4" x14ac:dyDescent="0.25">
      <c r="A171" s="61">
        <v>22190</v>
      </c>
      <c r="B171" s="96">
        <f t="shared" si="4"/>
        <v>1960</v>
      </c>
      <c r="C171" s="96">
        <f t="shared" si="5"/>
        <v>10</v>
      </c>
      <c r="D171" s="16">
        <v>53300.000000000007</v>
      </c>
    </row>
    <row r="172" spans="1:4" x14ac:dyDescent="0.25">
      <c r="A172" s="61">
        <v>22221</v>
      </c>
      <c r="B172" s="96">
        <f t="shared" si="4"/>
        <v>1960</v>
      </c>
      <c r="C172" s="96">
        <f t="shared" si="5"/>
        <v>11</v>
      </c>
      <c r="D172" s="16">
        <v>10099.999999999995</v>
      </c>
    </row>
    <row r="173" spans="1:4" x14ac:dyDescent="0.25">
      <c r="A173" s="61">
        <v>22251</v>
      </c>
      <c r="B173" s="96">
        <f t="shared" si="4"/>
        <v>1960</v>
      </c>
      <c r="C173" s="96">
        <f t="shared" si="5"/>
        <v>12</v>
      </c>
      <c r="D173" s="16">
        <v>0</v>
      </c>
    </row>
    <row r="174" spans="1:4" x14ac:dyDescent="0.25">
      <c r="A174" s="61">
        <v>22282</v>
      </c>
      <c r="B174" s="96">
        <f t="shared" si="4"/>
        <v>1961</v>
      </c>
      <c r="C174" s="96">
        <f t="shared" si="5"/>
        <v>1</v>
      </c>
      <c r="D174" s="16">
        <v>0</v>
      </c>
    </row>
    <row r="175" spans="1:4" x14ac:dyDescent="0.25">
      <c r="A175" s="61">
        <v>22313</v>
      </c>
      <c r="B175" s="96">
        <f t="shared" si="4"/>
        <v>1961</v>
      </c>
      <c r="C175" s="96">
        <f t="shared" si="5"/>
        <v>2</v>
      </c>
      <c r="D175" s="16">
        <v>0</v>
      </c>
    </row>
    <row r="176" spans="1:4" x14ac:dyDescent="0.25">
      <c r="A176" s="61">
        <v>22341</v>
      </c>
      <c r="B176" s="96">
        <f t="shared" si="4"/>
        <v>1961</v>
      </c>
      <c r="C176" s="96">
        <f t="shared" si="5"/>
        <v>3</v>
      </c>
      <c r="D176" s="16">
        <v>14700.000000000004</v>
      </c>
    </row>
    <row r="177" spans="1:4" x14ac:dyDescent="0.25">
      <c r="A177" s="61">
        <v>22372</v>
      </c>
      <c r="B177" s="96">
        <f t="shared" si="4"/>
        <v>1961</v>
      </c>
      <c r="C177" s="96">
        <f t="shared" si="5"/>
        <v>4</v>
      </c>
      <c r="D177" s="16">
        <v>5900.0000000000055</v>
      </c>
    </row>
    <row r="178" spans="1:4" x14ac:dyDescent="0.25">
      <c r="A178" s="61">
        <v>22402</v>
      </c>
      <c r="B178" s="96">
        <f t="shared" si="4"/>
        <v>1961</v>
      </c>
      <c r="C178" s="96">
        <f t="shared" si="5"/>
        <v>5</v>
      </c>
      <c r="D178" s="16">
        <v>0</v>
      </c>
    </row>
    <row r="179" spans="1:4" x14ac:dyDescent="0.25">
      <c r="A179" s="61">
        <v>22433</v>
      </c>
      <c r="B179" s="96">
        <f t="shared" si="4"/>
        <v>1961</v>
      </c>
      <c r="C179" s="96">
        <f t="shared" si="5"/>
        <v>6</v>
      </c>
      <c r="D179" s="16">
        <v>0</v>
      </c>
    </row>
    <row r="180" spans="1:4" x14ac:dyDescent="0.25">
      <c r="A180" s="61">
        <v>22463</v>
      </c>
      <c r="B180" s="96">
        <f t="shared" si="4"/>
        <v>1961</v>
      </c>
      <c r="C180" s="96">
        <f t="shared" si="5"/>
        <v>7</v>
      </c>
      <c r="D180" s="16">
        <v>0</v>
      </c>
    </row>
    <row r="181" spans="1:4" x14ac:dyDescent="0.25">
      <c r="A181" s="61">
        <v>22494</v>
      </c>
      <c r="B181" s="96">
        <f t="shared" si="4"/>
        <v>1961</v>
      </c>
      <c r="C181" s="96">
        <f t="shared" si="5"/>
        <v>8</v>
      </c>
      <c r="D181" s="16">
        <v>16200.000000000004</v>
      </c>
    </row>
    <row r="182" spans="1:4" x14ac:dyDescent="0.25">
      <c r="A182" s="61">
        <v>22525</v>
      </c>
      <c r="B182" s="96">
        <f t="shared" si="4"/>
        <v>1961</v>
      </c>
      <c r="C182" s="96">
        <f t="shared" si="5"/>
        <v>9</v>
      </c>
      <c r="D182" s="16">
        <v>36100</v>
      </c>
    </row>
    <row r="183" spans="1:4" x14ac:dyDescent="0.25">
      <c r="A183" s="61">
        <v>22555</v>
      </c>
      <c r="B183" s="96">
        <f t="shared" si="4"/>
        <v>1961</v>
      </c>
      <c r="C183" s="96">
        <f t="shared" si="5"/>
        <v>10</v>
      </c>
      <c r="D183" s="16">
        <v>19400.000000000007</v>
      </c>
    </row>
    <row r="184" spans="1:4" x14ac:dyDescent="0.25">
      <c r="A184" s="61">
        <v>22586</v>
      </c>
      <c r="B184" s="96">
        <f t="shared" si="4"/>
        <v>1961</v>
      </c>
      <c r="C184" s="96">
        <f t="shared" si="5"/>
        <v>11</v>
      </c>
      <c r="D184" s="16">
        <v>0</v>
      </c>
    </row>
    <row r="185" spans="1:4" x14ac:dyDescent="0.25">
      <c r="A185" s="61">
        <v>22616</v>
      </c>
      <c r="B185" s="96">
        <f t="shared" si="4"/>
        <v>1961</v>
      </c>
      <c r="C185" s="96">
        <f t="shared" si="5"/>
        <v>12</v>
      </c>
      <c r="D185" s="16">
        <v>0</v>
      </c>
    </row>
    <row r="186" spans="1:4" x14ac:dyDescent="0.25">
      <c r="A186" s="61">
        <v>22647</v>
      </c>
      <c r="B186" s="96">
        <f t="shared" si="4"/>
        <v>1962</v>
      </c>
      <c r="C186" s="96">
        <f t="shared" si="5"/>
        <v>1</v>
      </c>
      <c r="D186" s="16">
        <v>0</v>
      </c>
    </row>
    <row r="187" spans="1:4" x14ac:dyDescent="0.25">
      <c r="A187" s="61">
        <v>22678</v>
      </c>
      <c r="B187" s="96">
        <f t="shared" si="4"/>
        <v>1962</v>
      </c>
      <c r="C187" s="96">
        <f t="shared" si="5"/>
        <v>2</v>
      </c>
      <c r="D187" s="16">
        <v>0</v>
      </c>
    </row>
    <row r="188" spans="1:4" x14ac:dyDescent="0.25">
      <c r="A188" s="61">
        <v>22706</v>
      </c>
      <c r="B188" s="96">
        <f t="shared" si="4"/>
        <v>1962</v>
      </c>
      <c r="C188" s="96">
        <f t="shared" si="5"/>
        <v>3</v>
      </c>
      <c r="D188" s="16">
        <v>0</v>
      </c>
    </row>
    <row r="189" spans="1:4" x14ac:dyDescent="0.25">
      <c r="A189" s="61">
        <v>22737</v>
      </c>
      <c r="B189" s="96">
        <f t="shared" si="4"/>
        <v>1962</v>
      </c>
      <c r="C189" s="96">
        <f t="shared" si="5"/>
        <v>4</v>
      </c>
      <c r="D189" s="16">
        <v>43500.000000000015</v>
      </c>
    </row>
    <row r="190" spans="1:4" x14ac:dyDescent="0.25">
      <c r="A190" s="61">
        <v>22767</v>
      </c>
      <c r="B190" s="96">
        <f t="shared" si="4"/>
        <v>1962</v>
      </c>
      <c r="C190" s="96">
        <f t="shared" si="5"/>
        <v>5</v>
      </c>
      <c r="D190" s="16">
        <v>82200</v>
      </c>
    </row>
    <row r="191" spans="1:4" x14ac:dyDescent="0.25">
      <c r="A191" s="61">
        <v>22798</v>
      </c>
      <c r="B191" s="96">
        <f t="shared" si="4"/>
        <v>1962</v>
      </c>
      <c r="C191" s="96">
        <f t="shared" si="5"/>
        <v>6</v>
      </c>
      <c r="D191" s="16">
        <v>0</v>
      </c>
    </row>
    <row r="192" spans="1:4" x14ac:dyDescent="0.25">
      <c r="A192" s="61">
        <v>22828</v>
      </c>
      <c r="B192" s="96">
        <f t="shared" si="4"/>
        <v>1962</v>
      </c>
      <c r="C192" s="96">
        <f t="shared" si="5"/>
        <v>7</v>
      </c>
      <c r="D192" s="16">
        <v>0</v>
      </c>
    </row>
    <row r="193" spans="1:4" x14ac:dyDescent="0.25">
      <c r="A193" s="61">
        <v>22859</v>
      </c>
      <c r="B193" s="96">
        <f t="shared" si="4"/>
        <v>1962</v>
      </c>
      <c r="C193" s="96">
        <f t="shared" si="5"/>
        <v>8</v>
      </c>
      <c r="D193" s="16">
        <v>12099.999999999995</v>
      </c>
    </row>
    <row r="194" spans="1:4" x14ac:dyDescent="0.25">
      <c r="A194" s="61">
        <v>22890</v>
      </c>
      <c r="B194" s="96">
        <f t="shared" si="4"/>
        <v>1962</v>
      </c>
      <c r="C194" s="96">
        <f t="shared" si="5"/>
        <v>9</v>
      </c>
      <c r="D194" s="16">
        <v>35600</v>
      </c>
    </row>
    <row r="195" spans="1:4" x14ac:dyDescent="0.25">
      <c r="A195" s="61">
        <v>22920</v>
      </c>
      <c r="B195" s="96">
        <f t="shared" si="4"/>
        <v>1962</v>
      </c>
      <c r="C195" s="96">
        <f t="shared" si="5"/>
        <v>10</v>
      </c>
      <c r="D195" s="16">
        <v>35800</v>
      </c>
    </row>
    <row r="196" spans="1:4" x14ac:dyDescent="0.25">
      <c r="A196" s="61">
        <v>22951</v>
      </c>
      <c r="B196" s="96">
        <f t="shared" si="4"/>
        <v>1962</v>
      </c>
      <c r="C196" s="96">
        <f t="shared" si="5"/>
        <v>11</v>
      </c>
      <c r="D196" s="16">
        <v>5799.9999999999973</v>
      </c>
    </row>
    <row r="197" spans="1:4" x14ac:dyDescent="0.25">
      <c r="A197" s="61">
        <v>22981</v>
      </c>
      <c r="B197" s="96">
        <f t="shared" si="4"/>
        <v>1962</v>
      </c>
      <c r="C197" s="96">
        <f t="shared" si="5"/>
        <v>12</v>
      </c>
      <c r="D197" s="16">
        <v>0</v>
      </c>
    </row>
    <row r="198" spans="1:4" x14ac:dyDescent="0.25">
      <c r="A198" s="61">
        <v>23012</v>
      </c>
      <c r="B198" s="96">
        <f t="shared" si="4"/>
        <v>1963</v>
      </c>
      <c r="C198" s="96">
        <f t="shared" si="5"/>
        <v>1</v>
      </c>
      <c r="D198" s="16">
        <v>0</v>
      </c>
    </row>
    <row r="199" spans="1:4" x14ac:dyDescent="0.25">
      <c r="A199" s="61">
        <v>23043</v>
      </c>
      <c r="B199" s="96">
        <f t="shared" ref="B199:B262" si="6">YEAR(A199)</f>
        <v>1963</v>
      </c>
      <c r="C199" s="96">
        <f t="shared" ref="C199:C262" si="7">MONTH(A199)</f>
        <v>2</v>
      </c>
      <c r="D199" s="16">
        <v>0</v>
      </c>
    </row>
    <row r="200" spans="1:4" x14ac:dyDescent="0.25">
      <c r="A200" s="61">
        <v>23071</v>
      </c>
      <c r="B200" s="96">
        <f t="shared" si="6"/>
        <v>1963</v>
      </c>
      <c r="C200" s="96">
        <f t="shared" si="7"/>
        <v>3</v>
      </c>
      <c r="D200" s="16">
        <v>0</v>
      </c>
    </row>
    <row r="201" spans="1:4" x14ac:dyDescent="0.25">
      <c r="A201" s="61">
        <v>23102</v>
      </c>
      <c r="B201" s="96">
        <f t="shared" si="6"/>
        <v>1963</v>
      </c>
      <c r="C201" s="96">
        <f t="shared" si="7"/>
        <v>4</v>
      </c>
      <c r="D201" s="16">
        <v>0</v>
      </c>
    </row>
    <row r="202" spans="1:4" x14ac:dyDescent="0.25">
      <c r="A202" s="61">
        <v>23132</v>
      </c>
      <c r="B202" s="96">
        <f t="shared" si="6"/>
        <v>1963</v>
      </c>
      <c r="C202" s="96">
        <f t="shared" si="7"/>
        <v>5</v>
      </c>
      <c r="D202" s="16">
        <v>0</v>
      </c>
    </row>
    <row r="203" spans="1:4" x14ac:dyDescent="0.25">
      <c r="A203" s="61">
        <v>23163</v>
      </c>
      <c r="B203" s="96">
        <f t="shared" si="6"/>
        <v>1963</v>
      </c>
      <c r="C203" s="96">
        <f t="shared" si="7"/>
        <v>6</v>
      </c>
      <c r="D203" s="16">
        <v>0</v>
      </c>
    </row>
    <row r="204" spans="1:4" x14ac:dyDescent="0.25">
      <c r="A204" s="61">
        <v>23193</v>
      </c>
      <c r="B204" s="96">
        <f t="shared" si="6"/>
        <v>1963</v>
      </c>
      <c r="C204" s="96">
        <f t="shared" si="7"/>
        <v>7</v>
      </c>
      <c r="D204" s="16">
        <v>38000</v>
      </c>
    </row>
    <row r="205" spans="1:4" x14ac:dyDescent="0.25">
      <c r="A205" s="61">
        <v>23224</v>
      </c>
      <c r="B205" s="96">
        <f t="shared" si="6"/>
        <v>1963</v>
      </c>
      <c r="C205" s="96">
        <f t="shared" si="7"/>
        <v>8</v>
      </c>
      <c r="D205" s="16">
        <v>33900.000000000007</v>
      </c>
    </row>
    <row r="206" spans="1:4" x14ac:dyDescent="0.25">
      <c r="A206" s="61">
        <v>23255</v>
      </c>
      <c r="B206" s="96">
        <f t="shared" si="6"/>
        <v>1963</v>
      </c>
      <c r="C206" s="96">
        <f t="shared" si="7"/>
        <v>9</v>
      </c>
      <c r="D206" s="16">
        <v>13700.000000000004</v>
      </c>
    </row>
    <row r="207" spans="1:4" x14ac:dyDescent="0.25">
      <c r="A207" s="61">
        <v>23285</v>
      </c>
      <c r="B207" s="96">
        <f t="shared" si="6"/>
        <v>1963</v>
      </c>
      <c r="C207" s="96">
        <f t="shared" si="7"/>
        <v>10</v>
      </c>
      <c r="D207" s="16">
        <v>15000</v>
      </c>
    </row>
    <row r="208" spans="1:4" x14ac:dyDescent="0.25">
      <c r="A208" s="61">
        <v>23316</v>
      </c>
      <c r="B208" s="96">
        <f t="shared" si="6"/>
        <v>1963</v>
      </c>
      <c r="C208" s="96">
        <f t="shared" si="7"/>
        <v>11</v>
      </c>
      <c r="D208" s="16">
        <v>0</v>
      </c>
    </row>
    <row r="209" spans="1:4" x14ac:dyDescent="0.25">
      <c r="A209" s="61">
        <v>23346</v>
      </c>
      <c r="B209" s="96">
        <f t="shared" si="6"/>
        <v>1963</v>
      </c>
      <c r="C209" s="96">
        <f t="shared" si="7"/>
        <v>12</v>
      </c>
      <c r="D209" s="16">
        <v>0</v>
      </c>
    </row>
    <row r="210" spans="1:4" x14ac:dyDescent="0.25">
      <c r="A210" s="61">
        <v>23377</v>
      </c>
      <c r="B210" s="96">
        <f t="shared" si="6"/>
        <v>1964</v>
      </c>
      <c r="C210" s="96">
        <f t="shared" si="7"/>
        <v>1</v>
      </c>
      <c r="D210" s="16">
        <v>0</v>
      </c>
    </row>
    <row r="211" spans="1:4" x14ac:dyDescent="0.25">
      <c r="A211" s="61">
        <v>23408</v>
      </c>
      <c r="B211" s="96">
        <f t="shared" si="6"/>
        <v>1964</v>
      </c>
      <c r="C211" s="96">
        <f t="shared" si="7"/>
        <v>2</v>
      </c>
      <c r="D211" s="16">
        <v>18600.000000000007</v>
      </c>
    </row>
    <row r="212" spans="1:4" x14ac:dyDescent="0.25">
      <c r="A212" s="61">
        <v>23437</v>
      </c>
      <c r="B212" s="96">
        <f t="shared" si="6"/>
        <v>1964</v>
      </c>
      <c r="C212" s="96">
        <f t="shared" si="7"/>
        <v>3</v>
      </c>
      <c r="D212" s="16">
        <v>15300.000000000011</v>
      </c>
    </row>
    <row r="213" spans="1:4" x14ac:dyDescent="0.25">
      <c r="A213" s="61">
        <v>23468</v>
      </c>
      <c r="B213" s="96">
        <f t="shared" si="6"/>
        <v>1964</v>
      </c>
      <c r="C213" s="96">
        <f t="shared" si="7"/>
        <v>4</v>
      </c>
      <c r="D213" s="16">
        <v>0</v>
      </c>
    </row>
    <row r="214" spans="1:4" x14ac:dyDescent="0.25">
      <c r="A214" s="61">
        <v>23498</v>
      </c>
      <c r="B214" s="96">
        <f t="shared" si="6"/>
        <v>1964</v>
      </c>
      <c r="C214" s="96">
        <f t="shared" si="7"/>
        <v>5</v>
      </c>
      <c r="D214" s="16">
        <v>0</v>
      </c>
    </row>
    <row r="215" spans="1:4" x14ac:dyDescent="0.25">
      <c r="A215" s="61">
        <v>23529</v>
      </c>
      <c r="B215" s="96">
        <f t="shared" si="6"/>
        <v>1964</v>
      </c>
      <c r="C215" s="96">
        <f t="shared" si="7"/>
        <v>6</v>
      </c>
      <c r="D215" s="16">
        <v>7899.9999999999982</v>
      </c>
    </row>
    <row r="216" spans="1:4" x14ac:dyDescent="0.25">
      <c r="A216" s="61">
        <v>23559</v>
      </c>
      <c r="B216" s="96">
        <f t="shared" si="6"/>
        <v>1964</v>
      </c>
      <c r="C216" s="96">
        <f t="shared" si="7"/>
        <v>7</v>
      </c>
      <c r="D216" s="16">
        <v>21200.000000000004</v>
      </c>
    </row>
    <row r="217" spans="1:4" x14ac:dyDescent="0.25">
      <c r="A217" s="61">
        <v>23590</v>
      </c>
      <c r="B217" s="96">
        <f t="shared" si="6"/>
        <v>1964</v>
      </c>
      <c r="C217" s="96">
        <f t="shared" si="7"/>
        <v>8</v>
      </c>
      <c r="D217" s="16">
        <v>23200.000000000004</v>
      </c>
    </row>
    <row r="218" spans="1:4" x14ac:dyDescent="0.25">
      <c r="A218" s="61">
        <v>23621</v>
      </c>
      <c r="B218" s="96">
        <f t="shared" si="6"/>
        <v>1964</v>
      </c>
      <c r="C218" s="96">
        <f t="shared" si="7"/>
        <v>9</v>
      </c>
      <c r="D218" s="16">
        <v>29400.000000000004</v>
      </c>
    </row>
    <row r="219" spans="1:4" x14ac:dyDescent="0.25">
      <c r="A219" s="61">
        <v>23651</v>
      </c>
      <c r="B219" s="96">
        <f t="shared" si="6"/>
        <v>1964</v>
      </c>
      <c r="C219" s="96">
        <f t="shared" si="7"/>
        <v>10</v>
      </c>
      <c r="D219" s="16">
        <v>43500.000000000007</v>
      </c>
    </row>
    <row r="220" spans="1:4" x14ac:dyDescent="0.25">
      <c r="A220" s="61">
        <v>23682</v>
      </c>
      <c r="B220" s="96">
        <f t="shared" si="6"/>
        <v>1964</v>
      </c>
      <c r="C220" s="96">
        <f t="shared" si="7"/>
        <v>11</v>
      </c>
      <c r="D220" s="16">
        <v>14899.999999999998</v>
      </c>
    </row>
    <row r="221" spans="1:4" x14ac:dyDescent="0.25">
      <c r="A221" s="61">
        <v>23712</v>
      </c>
      <c r="B221" s="96">
        <f t="shared" si="6"/>
        <v>1964</v>
      </c>
      <c r="C221" s="96">
        <f t="shared" si="7"/>
        <v>12</v>
      </c>
      <c r="D221" s="16">
        <v>0</v>
      </c>
    </row>
    <row r="222" spans="1:4" x14ac:dyDescent="0.25">
      <c r="A222" s="61">
        <v>23743</v>
      </c>
      <c r="B222" s="96">
        <f t="shared" si="6"/>
        <v>1965</v>
      </c>
      <c r="C222" s="96">
        <f t="shared" si="7"/>
        <v>1</v>
      </c>
      <c r="D222" s="16">
        <v>13799.999999999996</v>
      </c>
    </row>
    <row r="223" spans="1:4" x14ac:dyDescent="0.25">
      <c r="A223" s="61">
        <v>23774</v>
      </c>
      <c r="B223" s="96">
        <f t="shared" si="6"/>
        <v>1965</v>
      </c>
      <c r="C223" s="96">
        <f t="shared" si="7"/>
        <v>2</v>
      </c>
      <c r="D223" s="16">
        <v>88900</v>
      </c>
    </row>
    <row r="224" spans="1:4" x14ac:dyDescent="0.25">
      <c r="A224" s="61">
        <v>23802</v>
      </c>
      <c r="B224" s="96">
        <f t="shared" si="6"/>
        <v>1965</v>
      </c>
      <c r="C224" s="96">
        <f t="shared" si="7"/>
        <v>3</v>
      </c>
      <c r="D224" s="16">
        <v>77900</v>
      </c>
    </row>
    <row r="225" spans="1:4" x14ac:dyDescent="0.25">
      <c r="A225" s="61">
        <v>23833</v>
      </c>
      <c r="B225" s="96">
        <f t="shared" si="6"/>
        <v>1965</v>
      </c>
      <c r="C225" s="96">
        <f t="shared" si="7"/>
        <v>4</v>
      </c>
      <c r="D225" s="16">
        <v>43600.000000000007</v>
      </c>
    </row>
    <row r="226" spans="1:4" x14ac:dyDescent="0.25">
      <c r="A226" s="61">
        <v>23863</v>
      </c>
      <c r="B226" s="96">
        <f t="shared" si="6"/>
        <v>1965</v>
      </c>
      <c r="C226" s="96">
        <f t="shared" si="7"/>
        <v>5</v>
      </c>
      <c r="D226" s="16">
        <v>81200.000000000015</v>
      </c>
    </row>
    <row r="227" spans="1:4" x14ac:dyDescent="0.25">
      <c r="A227" s="61">
        <v>23894</v>
      </c>
      <c r="B227" s="96">
        <f t="shared" si="6"/>
        <v>1965</v>
      </c>
      <c r="C227" s="96">
        <f t="shared" si="7"/>
        <v>6</v>
      </c>
      <c r="D227" s="16">
        <v>0</v>
      </c>
    </row>
    <row r="228" spans="1:4" x14ac:dyDescent="0.25">
      <c r="A228" s="61">
        <v>23924</v>
      </c>
      <c r="B228" s="96">
        <f t="shared" si="6"/>
        <v>1965</v>
      </c>
      <c r="C228" s="96">
        <f t="shared" si="7"/>
        <v>7</v>
      </c>
      <c r="D228" s="16">
        <v>0</v>
      </c>
    </row>
    <row r="229" spans="1:4" x14ac:dyDescent="0.25">
      <c r="A229" s="61">
        <v>23955</v>
      </c>
      <c r="B229" s="96">
        <f t="shared" si="6"/>
        <v>1965</v>
      </c>
      <c r="C229" s="96">
        <f t="shared" si="7"/>
        <v>8</v>
      </c>
      <c r="D229" s="16">
        <v>28500</v>
      </c>
    </row>
    <row r="230" spans="1:4" x14ac:dyDescent="0.25">
      <c r="A230" s="61">
        <v>23986</v>
      </c>
      <c r="B230" s="96">
        <f t="shared" si="6"/>
        <v>1965</v>
      </c>
      <c r="C230" s="96">
        <f t="shared" si="7"/>
        <v>9</v>
      </c>
      <c r="D230" s="16">
        <v>0</v>
      </c>
    </row>
    <row r="231" spans="1:4" x14ac:dyDescent="0.25">
      <c r="A231" s="61">
        <v>24016</v>
      </c>
      <c r="B231" s="96">
        <f t="shared" si="6"/>
        <v>1965</v>
      </c>
      <c r="C231" s="96">
        <f t="shared" si="7"/>
        <v>10</v>
      </c>
      <c r="D231" s="16">
        <v>0</v>
      </c>
    </row>
    <row r="232" spans="1:4" x14ac:dyDescent="0.25">
      <c r="A232" s="61">
        <v>24047</v>
      </c>
      <c r="B232" s="96">
        <f t="shared" si="6"/>
        <v>1965</v>
      </c>
      <c r="C232" s="96">
        <f t="shared" si="7"/>
        <v>11</v>
      </c>
      <c r="D232" s="16">
        <v>0</v>
      </c>
    </row>
    <row r="233" spans="1:4" x14ac:dyDescent="0.25">
      <c r="A233" s="61">
        <v>24077</v>
      </c>
      <c r="B233" s="96">
        <f t="shared" si="6"/>
        <v>1965</v>
      </c>
      <c r="C233" s="96">
        <f t="shared" si="7"/>
        <v>12</v>
      </c>
      <c r="D233" s="16">
        <v>0</v>
      </c>
    </row>
    <row r="234" spans="1:4" x14ac:dyDescent="0.25">
      <c r="A234" s="61">
        <v>24108</v>
      </c>
      <c r="B234" s="96">
        <f t="shared" si="6"/>
        <v>1966</v>
      </c>
      <c r="C234" s="96">
        <f t="shared" si="7"/>
        <v>1</v>
      </c>
      <c r="D234" s="16">
        <v>0</v>
      </c>
    </row>
    <row r="235" spans="1:4" x14ac:dyDescent="0.25">
      <c r="A235" s="61">
        <v>24139</v>
      </c>
      <c r="B235" s="96">
        <f t="shared" si="6"/>
        <v>1966</v>
      </c>
      <c r="C235" s="96">
        <f t="shared" si="7"/>
        <v>2</v>
      </c>
      <c r="D235" s="16">
        <v>0</v>
      </c>
    </row>
    <row r="236" spans="1:4" x14ac:dyDescent="0.25">
      <c r="A236" s="61">
        <v>24167</v>
      </c>
      <c r="B236" s="96">
        <f t="shared" si="6"/>
        <v>1966</v>
      </c>
      <c r="C236" s="96">
        <f t="shared" si="7"/>
        <v>3</v>
      </c>
      <c r="D236" s="16">
        <v>9500</v>
      </c>
    </row>
    <row r="237" spans="1:4" x14ac:dyDescent="0.25">
      <c r="A237" s="61">
        <v>24198</v>
      </c>
      <c r="B237" s="96">
        <f t="shared" si="6"/>
        <v>1966</v>
      </c>
      <c r="C237" s="96">
        <f t="shared" si="7"/>
        <v>4</v>
      </c>
      <c r="D237" s="16">
        <v>9100.0000000000218</v>
      </c>
    </row>
    <row r="238" spans="1:4" x14ac:dyDescent="0.25">
      <c r="A238" s="61">
        <v>24228</v>
      </c>
      <c r="B238" s="96">
        <f t="shared" si="6"/>
        <v>1966</v>
      </c>
      <c r="C238" s="96">
        <f t="shared" si="7"/>
        <v>5</v>
      </c>
      <c r="D238" s="16">
        <v>38000</v>
      </c>
    </row>
    <row r="239" spans="1:4" x14ac:dyDescent="0.25">
      <c r="A239" s="61">
        <v>24259</v>
      </c>
      <c r="B239" s="96">
        <f t="shared" si="6"/>
        <v>1966</v>
      </c>
      <c r="C239" s="96">
        <f t="shared" si="7"/>
        <v>6</v>
      </c>
      <c r="D239" s="16">
        <v>107399.99999999999</v>
      </c>
    </row>
    <row r="240" spans="1:4" x14ac:dyDescent="0.25">
      <c r="A240" s="61">
        <v>24289</v>
      </c>
      <c r="B240" s="96">
        <f t="shared" si="6"/>
        <v>1966</v>
      </c>
      <c r="C240" s="96">
        <f t="shared" si="7"/>
        <v>7</v>
      </c>
      <c r="D240" s="16">
        <v>39500</v>
      </c>
    </row>
    <row r="241" spans="1:4" x14ac:dyDescent="0.25">
      <c r="A241" s="61">
        <v>24320</v>
      </c>
      <c r="B241" s="96">
        <f t="shared" si="6"/>
        <v>1966</v>
      </c>
      <c r="C241" s="96">
        <f t="shared" si="7"/>
        <v>8</v>
      </c>
      <c r="D241" s="16">
        <v>44900</v>
      </c>
    </row>
    <row r="242" spans="1:4" x14ac:dyDescent="0.25">
      <c r="A242" s="61">
        <v>24351</v>
      </c>
      <c r="B242" s="96">
        <f t="shared" si="6"/>
        <v>1966</v>
      </c>
      <c r="C242" s="96">
        <f t="shared" si="7"/>
        <v>9</v>
      </c>
      <c r="D242" s="16">
        <v>58200</v>
      </c>
    </row>
    <row r="243" spans="1:4" x14ac:dyDescent="0.25">
      <c r="A243" s="61">
        <v>24381</v>
      </c>
      <c r="B243" s="96">
        <f t="shared" si="6"/>
        <v>1966</v>
      </c>
      <c r="C243" s="96">
        <f t="shared" si="7"/>
        <v>10</v>
      </c>
      <c r="D243" s="16">
        <v>47100</v>
      </c>
    </row>
    <row r="244" spans="1:4" x14ac:dyDescent="0.25">
      <c r="A244" s="61">
        <v>24412</v>
      </c>
      <c r="B244" s="96">
        <f t="shared" si="6"/>
        <v>1966</v>
      </c>
      <c r="C244" s="96">
        <f t="shared" si="7"/>
        <v>11</v>
      </c>
      <c r="D244" s="16">
        <v>10899.999999999991</v>
      </c>
    </row>
    <row r="245" spans="1:4" x14ac:dyDescent="0.25">
      <c r="A245" s="61">
        <v>24442</v>
      </c>
      <c r="B245" s="96">
        <f t="shared" si="6"/>
        <v>1966</v>
      </c>
      <c r="C245" s="96">
        <f t="shared" si="7"/>
        <v>12</v>
      </c>
      <c r="D245" s="16">
        <v>1700.0000000000027</v>
      </c>
    </row>
    <row r="246" spans="1:4" x14ac:dyDescent="0.25">
      <c r="A246" s="61">
        <v>24473</v>
      </c>
      <c r="B246" s="96">
        <f t="shared" si="6"/>
        <v>1967</v>
      </c>
      <c r="C246" s="96">
        <f t="shared" si="7"/>
        <v>1</v>
      </c>
      <c r="D246" s="16">
        <v>0</v>
      </c>
    </row>
    <row r="247" spans="1:4" x14ac:dyDescent="0.25">
      <c r="A247" s="61">
        <v>24504</v>
      </c>
      <c r="B247" s="96">
        <f t="shared" si="6"/>
        <v>1967</v>
      </c>
      <c r="C247" s="96">
        <f t="shared" si="7"/>
        <v>2</v>
      </c>
      <c r="D247" s="16">
        <v>54800</v>
      </c>
    </row>
    <row r="248" spans="1:4" x14ac:dyDescent="0.25">
      <c r="A248" s="61">
        <v>24532</v>
      </c>
      <c r="B248" s="96">
        <f t="shared" si="6"/>
        <v>1967</v>
      </c>
      <c r="C248" s="96">
        <f t="shared" si="7"/>
        <v>3</v>
      </c>
      <c r="D248" s="16">
        <v>84800</v>
      </c>
    </row>
    <row r="249" spans="1:4" x14ac:dyDescent="0.25">
      <c r="A249" s="61">
        <v>24563</v>
      </c>
      <c r="B249" s="96">
        <f t="shared" si="6"/>
        <v>1967</v>
      </c>
      <c r="C249" s="96">
        <f t="shared" si="7"/>
        <v>4</v>
      </c>
      <c r="D249" s="16">
        <v>76300.000000000015</v>
      </c>
    </row>
    <row r="250" spans="1:4" x14ac:dyDescent="0.25">
      <c r="A250" s="61">
        <v>24593</v>
      </c>
      <c r="B250" s="96">
        <f t="shared" si="6"/>
        <v>1967</v>
      </c>
      <c r="C250" s="96">
        <f t="shared" si="7"/>
        <v>5</v>
      </c>
      <c r="D250" s="16">
        <v>81800</v>
      </c>
    </row>
    <row r="251" spans="1:4" x14ac:dyDescent="0.25">
      <c r="A251" s="61">
        <v>24624</v>
      </c>
      <c r="B251" s="96">
        <f t="shared" si="6"/>
        <v>1967</v>
      </c>
      <c r="C251" s="96">
        <f t="shared" si="7"/>
        <v>6</v>
      </c>
      <c r="D251" s="16">
        <v>0</v>
      </c>
    </row>
    <row r="252" spans="1:4" x14ac:dyDescent="0.25">
      <c r="A252" s="61">
        <v>24654</v>
      </c>
      <c r="B252" s="96">
        <f t="shared" si="6"/>
        <v>1967</v>
      </c>
      <c r="C252" s="96">
        <f t="shared" si="7"/>
        <v>7</v>
      </c>
      <c r="D252" s="16">
        <v>0</v>
      </c>
    </row>
    <row r="253" spans="1:4" x14ac:dyDescent="0.25">
      <c r="A253" s="61">
        <v>24685</v>
      </c>
      <c r="B253" s="96">
        <f t="shared" si="6"/>
        <v>1967</v>
      </c>
      <c r="C253" s="96">
        <f t="shared" si="7"/>
        <v>8</v>
      </c>
      <c r="D253" s="16">
        <v>33900</v>
      </c>
    </row>
    <row r="254" spans="1:4" x14ac:dyDescent="0.25">
      <c r="A254" s="61">
        <v>24716</v>
      </c>
      <c r="B254" s="96">
        <f t="shared" si="6"/>
        <v>1967</v>
      </c>
      <c r="C254" s="96">
        <f t="shared" si="7"/>
        <v>9</v>
      </c>
      <c r="D254" s="16">
        <v>35500</v>
      </c>
    </row>
    <row r="255" spans="1:4" x14ac:dyDescent="0.25">
      <c r="A255" s="61">
        <v>24746</v>
      </c>
      <c r="B255" s="96">
        <f t="shared" si="6"/>
        <v>1967</v>
      </c>
      <c r="C255" s="96">
        <f t="shared" si="7"/>
        <v>10</v>
      </c>
      <c r="D255" s="16">
        <v>39100.000000000007</v>
      </c>
    </row>
    <row r="256" spans="1:4" x14ac:dyDescent="0.25">
      <c r="A256" s="61">
        <v>24777</v>
      </c>
      <c r="B256" s="96">
        <f t="shared" si="6"/>
        <v>1967</v>
      </c>
      <c r="C256" s="96">
        <f t="shared" si="7"/>
        <v>11</v>
      </c>
      <c r="D256" s="16">
        <v>4200.0000000000027</v>
      </c>
    </row>
    <row r="257" spans="1:4" x14ac:dyDescent="0.25">
      <c r="A257" s="61">
        <v>24807</v>
      </c>
      <c r="B257" s="96">
        <f t="shared" si="6"/>
        <v>1967</v>
      </c>
      <c r="C257" s="96">
        <f t="shared" si="7"/>
        <v>12</v>
      </c>
      <c r="D257" s="16">
        <v>0</v>
      </c>
    </row>
    <row r="258" spans="1:4" x14ac:dyDescent="0.25">
      <c r="A258" s="61">
        <v>24838</v>
      </c>
      <c r="B258" s="96">
        <f t="shared" si="6"/>
        <v>1968</v>
      </c>
      <c r="C258" s="96">
        <f t="shared" si="7"/>
        <v>1</v>
      </c>
      <c r="D258" s="16">
        <v>0</v>
      </c>
    </row>
    <row r="259" spans="1:4" x14ac:dyDescent="0.25">
      <c r="A259" s="61">
        <v>24869</v>
      </c>
      <c r="B259" s="96">
        <f t="shared" si="6"/>
        <v>1968</v>
      </c>
      <c r="C259" s="96">
        <f t="shared" si="7"/>
        <v>2</v>
      </c>
      <c r="D259" s="16">
        <v>37800</v>
      </c>
    </row>
    <row r="260" spans="1:4" x14ac:dyDescent="0.25">
      <c r="A260" s="61">
        <v>24898</v>
      </c>
      <c r="B260" s="96">
        <f t="shared" si="6"/>
        <v>1968</v>
      </c>
      <c r="C260" s="96">
        <f t="shared" si="7"/>
        <v>3</v>
      </c>
      <c r="D260" s="16">
        <v>72300</v>
      </c>
    </row>
    <row r="261" spans="1:4" x14ac:dyDescent="0.25">
      <c r="A261" s="61">
        <v>24929</v>
      </c>
      <c r="B261" s="96">
        <f t="shared" si="6"/>
        <v>1968</v>
      </c>
      <c r="C261" s="96">
        <f t="shared" si="7"/>
        <v>4</v>
      </c>
      <c r="D261" s="16">
        <v>37600.000000000007</v>
      </c>
    </row>
    <row r="262" spans="1:4" x14ac:dyDescent="0.25">
      <c r="A262" s="61">
        <v>24959</v>
      </c>
      <c r="B262" s="96">
        <f t="shared" si="6"/>
        <v>1968</v>
      </c>
      <c r="C262" s="96">
        <f t="shared" si="7"/>
        <v>5</v>
      </c>
      <c r="D262" s="16">
        <v>77300</v>
      </c>
    </row>
    <row r="263" spans="1:4" x14ac:dyDescent="0.25">
      <c r="A263" s="61">
        <v>24990</v>
      </c>
      <c r="B263" s="96">
        <f t="shared" ref="B263:B326" si="8">YEAR(A263)</f>
        <v>1968</v>
      </c>
      <c r="C263" s="96">
        <f t="shared" ref="C263:C326" si="9">MONTH(A263)</f>
        <v>6</v>
      </c>
      <c r="D263" s="16">
        <v>87199.999999999985</v>
      </c>
    </row>
    <row r="264" spans="1:4" x14ac:dyDescent="0.25">
      <c r="A264" s="61">
        <v>25020</v>
      </c>
      <c r="B264" s="96">
        <f t="shared" si="8"/>
        <v>1968</v>
      </c>
      <c r="C264" s="96">
        <f t="shared" si="9"/>
        <v>7</v>
      </c>
      <c r="D264" s="16">
        <v>24199.999999999996</v>
      </c>
    </row>
    <row r="265" spans="1:4" x14ac:dyDescent="0.25">
      <c r="A265" s="61">
        <v>25051</v>
      </c>
      <c r="B265" s="96">
        <f t="shared" si="8"/>
        <v>1968</v>
      </c>
      <c r="C265" s="96">
        <f t="shared" si="9"/>
        <v>8</v>
      </c>
      <c r="D265" s="16">
        <v>20900</v>
      </c>
    </row>
    <row r="266" spans="1:4" x14ac:dyDescent="0.25">
      <c r="A266" s="61">
        <v>25082</v>
      </c>
      <c r="B266" s="96">
        <f t="shared" si="8"/>
        <v>1968</v>
      </c>
      <c r="C266" s="96">
        <f t="shared" si="9"/>
        <v>9</v>
      </c>
      <c r="D266" s="16">
        <v>35600</v>
      </c>
    </row>
    <row r="267" spans="1:4" x14ac:dyDescent="0.25">
      <c r="A267" s="61">
        <v>25112</v>
      </c>
      <c r="B267" s="96">
        <f t="shared" si="8"/>
        <v>1968</v>
      </c>
      <c r="C267" s="96">
        <f t="shared" si="9"/>
        <v>10</v>
      </c>
      <c r="D267" s="16">
        <v>45000</v>
      </c>
    </row>
    <row r="268" spans="1:4" x14ac:dyDescent="0.25">
      <c r="A268" s="61">
        <v>25143</v>
      </c>
      <c r="B268" s="96">
        <f t="shared" si="8"/>
        <v>1968</v>
      </c>
      <c r="C268" s="96">
        <f t="shared" si="9"/>
        <v>11</v>
      </c>
      <c r="D268" s="16">
        <v>0</v>
      </c>
    </row>
    <row r="269" spans="1:4" x14ac:dyDescent="0.25">
      <c r="A269" s="61">
        <v>25173</v>
      </c>
      <c r="B269" s="96">
        <f t="shared" si="8"/>
        <v>1968</v>
      </c>
      <c r="C269" s="96">
        <f t="shared" si="9"/>
        <v>12</v>
      </c>
      <c r="D269" s="16">
        <v>3000</v>
      </c>
    </row>
    <row r="270" spans="1:4" x14ac:dyDescent="0.25">
      <c r="A270" s="61">
        <v>25204</v>
      </c>
      <c r="B270" s="96">
        <f t="shared" si="8"/>
        <v>1969</v>
      </c>
      <c r="C270" s="96">
        <f t="shared" si="9"/>
        <v>1</v>
      </c>
      <c r="D270" s="16">
        <v>0</v>
      </c>
    </row>
    <row r="271" spans="1:4" x14ac:dyDescent="0.25">
      <c r="A271" s="61">
        <v>25235</v>
      </c>
      <c r="B271" s="96">
        <f t="shared" si="8"/>
        <v>1969</v>
      </c>
      <c r="C271" s="96">
        <f t="shared" si="9"/>
        <v>2</v>
      </c>
      <c r="D271" s="16">
        <v>40900.000000000007</v>
      </c>
    </row>
    <row r="272" spans="1:4" x14ac:dyDescent="0.25">
      <c r="A272" s="61">
        <v>25263</v>
      </c>
      <c r="B272" s="96">
        <f t="shared" si="8"/>
        <v>1969</v>
      </c>
      <c r="C272" s="96">
        <f t="shared" si="9"/>
        <v>3</v>
      </c>
      <c r="D272" s="16">
        <v>0</v>
      </c>
    </row>
    <row r="273" spans="1:4" x14ac:dyDescent="0.25">
      <c r="A273" s="61">
        <v>25294</v>
      </c>
      <c r="B273" s="96">
        <f t="shared" si="8"/>
        <v>1969</v>
      </c>
      <c r="C273" s="96">
        <f t="shared" si="9"/>
        <v>4</v>
      </c>
      <c r="D273" s="16">
        <v>23100.000000000007</v>
      </c>
    </row>
    <row r="274" spans="1:4" x14ac:dyDescent="0.25">
      <c r="A274" s="61">
        <v>25324</v>
      </c>
      <c r="B274" s="96">
        <f t="shared" si="8"/>
        <v>1969</v>
      </c>
      <c r="C274" s="96">
        <f t="shared" si="9"/>
        <v>5</v>
      </c>
      <c r="D274" s="16">
        <v>1400.0000000000057</v>
      </c>
    </row>
    <row r="275" spans="1:4" x14ac:dyDescent="0.25">
      <c r="A275" s="61">
        <v>25355</v>
      </c>
      <c r="B275" s="96">
        <f t="shared" si="8"/>
        <v>1969</v>
      </c>
      <c r="C275" s="96">
        <f t="shared" si="9"/>
        <v>6</v>
      </c>
      <c r="D275" s="16">
        <v>25399.999999999978</v>
      </c>
    </row>
    <row r="276" spans="1:4" x14ac:dyDescent="0.25">
      <c r="A276" s="61">
        <v>25385</v>
      </c>
      <c r="B276" s="96">
        <f t="shared" si="8"/>
        <v>1969</v>
      </c>
      <c r="C276" s="96">
        <f t="shared" si="9"/>
        <v>7</v>
      </c>
      <c r="D276" s="16">
        <v>0</v>
      </c>
    </row>
    <row r="277" spans="1:4" x14ac:dyDescent="0.25">
      <c r="A277" s="61">
        <v>25416</v>
      </c>
      <c r="B277" s="96">
        <f t="shared" si="8"/>
        <v>1969</v>
      </c>
      <c r="C277" s="96">
        <f t="shared" si="9"/>
        <v>8</v>
      </c>
      <c r="D277" s="16">
        <v>24299.999999999996</v>
      </c>
    </row>
    <row r="278" spans="1:4" x14ac:dyDescent="0.25">
      <c r="A278" s="61">
        <v>25447</v>
      </c>
      <c r="B278" s="96">
        <f t="shared" si="8"/>
        <v>1969</v>
      </c>
      <c r="C278" s="96">
        <f t="shared" si="9"/>
        <v>9</v>
      </c>
      <c r="D278" s="16">
        <v>17799.999999999996</v>
      </c>
    </row>
    <row r="279" spans="1:4" x14ac:dyDescent="0.25">
      <c r="A279" s="61">
        <v>25477</v>
      </c>
      <c r="B279" s="96">
        <f t="shared" si="8"/>
        <v>1969</v>
      </c>
      <c r="C279" s="96">
        <f t="shared" si="9"/>
        <v>10</v>
      </c>
      <c r="D279" s="16">
        <v>14900.000000000005</v>
      </c>
    </row>
    <row r="280" spans="1:4" x14ac:dyDescent="0.25">
      <c r="A280" s="61">
        <v>25508</v>
      </c>
      <c r="B280" s="96">
        <f t="shared" si="8"/>
        <v>1969</v>
      </c>
      <c r="C280" s="96">
        <f t="shared" si="9"/>
        <v>11</v>
      </c>
      <c r="D280" s="16">
        <v>0</v>
      </c>
    </row>
    <row r="281" spans="1:4" x14ac:dyDescent="0.25">
      <c r="A281" s="61">
        <v>25538</v>
      </c>
      <c r="B281" s="96">
        <f t="shared" si="8"/>
        <v>1969</v>
      </c>
      <c r="C281" s="96">
        <f t="shared" si="9"/>
        <v>12</v>
      </c>
      <c r="D281" s="16">
        <v>0</v>
      </c>
    </row>
    <row r="282" spans="1:4" x14ac:dyDescent="0.25">
      <c r="A282" s="61">
        <v>25569</v>
      </c>
      <c r="B282" s="96">
        <f t="shared" si="8"/>
        <v>1970</v>
      </c>
      <c r="C282" s="96">
        <f t="shared" si="9"/>
        <v>1</v>
      </c>
      <c r="D282" s="16">
        <v>0</v>
      </c>
    </row>
    <row r="283" spans="1:4" x14ac:dyDescent="0.25">
      <c r="A283" s="61">
        <v>25600</v>
      </c>
      <c r="B283" s="96">
        <f t="shared" si="8"/>
        <v>1970</v>
      </c>
      <c r="C283" s="96">
        <f t="shared" si="9"/>
        <v>2</v>
      </c>
      <c r="D283" s="16">
        <v>0</v>
      </c>
    </row>
    <row r="284" spans="1:4" x14ac:dyDescent="0.25">
      <c r="A284" s="61">
        <v>25628</v>
      </c>
      <c r="B284" s="96">
        <f t="shared" si="8"/>
        <v>1970</v>
      </c>
      <c r="C284" s="96">
        <f t="shared" si="9"/>
        <v>3</v>
      </c>
      <c r="D284" s="16">
        <v>32500</v>
      </c>
    </row>
    <row r="285" spans="1:4" x14ac:dyDescent="0.25">
      <c r="A285" s="61">
        <v>25659</v>
      </c>
      <c r="B285" s="96">
        <f t="shared" si="8"/>
        <v>1970</v>
      </c>
      <c r="C285" s="96">
        <f t="shared" si="9"/>
        <v>4</v>
      </c>
      <c r="D285" s="16">
        <v>0</v>
      </c>
    </row>
    <row r="286" spans="1:4" x14ac:dyDescent="0.25">
      <c r="A286" s="61">
        <v>25689</v>
      </c>
      <c r="B286" s="96">
        <f t="shared" si="8"/>
        <v>1970</v>
      </c>
      <c r="C286" s="96">
        <f t="shared" si="9"/>
        <v>5</v>
      </c>
      <c r="D286" s="16">
        <v>22200.000000000018</v>
      </c>
    </row>
    <row r="287" spans="1:4" x14ac:dyDescent="0.25">
      <c r="A287" s="61">
        <v>25720</v>
      </c>
      <c r="B287" s="96">
        <f t="shared" si="8"/>
        <v>1970</v>
      </c>
      <c r="C287" s="96">
        <f t="shared" si="9"/>
        <v>6</v>
      </c>
      <c r="D287" s="16">
        <v>60699.999999999985</v>
      </c>
    </row>
    <row r="288" spans="1:4" x14ac:dyDescent="0.25">
      <c r="A288" s="61">
        <v>25750</v>
      </c>
      <c r="B288" s="96">
        <f t="shared" si="8"/>
        <v>1970</v>
      </c>
      <c r="C288" s="96">
        <f t="shared" si="9"/>
        <v>7</v>
      </c>
      <c r="D288" s="16">
        <v>0</v>
      </c>
    </row>
    <row r="289" spans="1:4" x14ac:dyDescent="0.25">
      <c r="A289" s="61">
        <v>25781</v>
      </c>
      <c r="B289" s="96">
        <f t="shared" si="8"/>
        <v>1970</v>
      </c>
      <c r="C289" s="96">
        <f t="shared" si="9"/>
        <v>8</v>
      </c>
      <c r="D289" s="16">
        <v>24199.999999999996</v>
      </c>
    </row>
    <row r="290" spans="1:4" x14ac:dyDescent="0.25">
      <c r="A290" s="61">
        <v>25812</v>
      </c>
      <c r="B290" s="96">
        <f t="shared" si="8"/>
        <v>1970</v>
      </c>
      <c r="C290" s="96">
        <f t="shared" si="9"/>
        <v>9</v>
      </c>
      <c r="D290" s="16">
        <v>17700.000000000004</v>
      </c>
    </row>
    <row r="291" spans="1:4" x14ac:dyDescent="0.25">
      <c r="A291" s="61">
        <v>25842</v>
      </c>
      <c r="B291" s="96">
        <f t="shared" si="8"/>
        <v>1970</v>
      </c>
      <c r="C291" s="96">
        <f t="shared" si="9"/>
        <v>10</v>
      </c>
      <c r="D291" s="16">
        <v>51500</v>
      </c>
    </row>
    <row r="292" spans="1:4" x14ac:dyDescent="0.25">
      <c r="A292" s="61">
        <v>25873</v>
      </c>
      <c r="B292" s="96">
        <f t="shared" si="8"/>
        <v>1970</v>
      </c>
      <c r="C292" s="96">
        <f t="shared" si="9"/>
        <v>11</v>
      </c>
      <c r="D292" s="16">
        <v>9600.0000000000091</v>
      </c>
    </row>
    <row r="293" spans="1:4" x14ac:dyDescent="0.25">
      <c r="A293" s="61">
        <v>25903</v>
      </c>
      <c r="B293" s="96">
        <f t="shared" si="8"/>
        <v>1970</v>
      </c>
      <c r="C293" s="96">
        <f t="shared" si="9"/>
        <v>12</v>
      </c>
      <c r="D293" s="16">
        <v>6899.9999999999982</v>
      </c>
    </row>
    <row r="294" spans="1:4" x14ac:dyDescent="0.25">
      <c r="A294" s="61">
        <v>25934</v>
      </c>
      <c r="B294" s="96">
        <f t="shared" si="8"/>
        <v>1971</v>
      </c>
      <c r="C294" s="96">
        <f t="shared" si="9"/>
        <v>1</v>
      </c>
      <c r="D294" s="16">
        <v>0</v>
      </c>
    </row>
    <row r="295" spans="1:4" x14ac:dyDescent="0.25">
      <c r="A295" s="61">
        <v>25965</v>
      </c>
      <c r="B295" s="96">
        <f t="shared" si="8"/>
        <v>1971</v>
      </c>
      <c r="C295" s="96">
        <f t="shared" si="9"/>
        <v>2</v>
      </c>
      <c r="D295" s="16">
        <v>24700.000000000004</v>
      </c>
    </row>
    <row r="296" spans="1:4" x14ac:dyDescent="0.25">
      <c r="A296" s="61">
        <v>25993</v>
      </c>
      <c r="B296" s="96">
        <f t="shared" si="8"/>
        <v>1971</v>
      </c>
      <c r="C296" s="96">
        <f t="shared" si="9"/>
        <v>3</v>
      </c>
      <c r="D296" s="16">
        <v>27900.000000000007</v>
      </c>
    </row>
    <row r="297" spans="1:4" x14ac:dyDescent="0.25">
      <c r="A297" s="61">
        <v>26024</v>
      </c>
      <c r="B297" s="96">
        <f t="shared" si="8"/>
        <v>1971</v>
      </c>
      <c r="C297" s="96">
        <f t="shared" si="9"/>
        <v>4</v>
      </c>
      <c r="D297" s="16">
        <v>1300.0000000000114</v>
      </c>
    </row>
    <row r="298" spans="1:4" x14ac:dyDescent="0.25">
      <c r="A298" s="61">
        <v>26054</v>
      </c>
      <c r="B298" s="96">
        <f t="shared" si="8"/>
        <v>1971</v>
      </c>
      <c r="C298" s="96">
        <f t="shared" si="9"/>
        <v>5</v>
      </c>
      <c r="D298" s="16">
        <v>22200.000000000018</v>
      </c>
    </row>
    <row r="299" spans="1:4" x14ac:dyDescent="0.25">
      <c r="A299" s="61">
        <v>26085</v>
      </c>
      <c r="B299" s="96">
        <f t="shared" si="8"/>
        <v>1971</v>
      </c>
      <c r="C299" s="96">
        <f t="shared" si="9"/>
        <v>6</v>
      </c>
      <c r="D299" s="16">
        <v>0</v>
      </c>
    </row>
    <row r="300" spans="1:4" x14ac:dyDescent="0.25">
      <c r="A300" s="61">
        <v>26115</v>
      </c>
      <c r="B300" s="96">
        <f t="shared" si="8"/>
        <v>1971</v>
      </c>
      <c r="C300" s="96">
        <f t="shared" si="9"/>
        <v>7</v>
      </c>
      <c r="D300" s="16">
        <v>0</v>
      </c>
    </row>
    <row r="301" spans="1:4" x14ac:dyDescent="0.25">
      <c r="A301" s="61">
        <v>26146</v>
      </c>
      <c r="B301" s="96">
        <f t="shared" si="8"/>
        <v>1971</v>
      </c>
      <c r="C301" s="96">
        <f t="shared" si="9"/>
        <v>8</v>
      </c>
      <c r="D301" s="16">
        <v>24500</v>
      </c>
    </row>
    <row r="302" spans="1:4" x14ac:dyDescent="0.25">
      <c r="A302" s="61">
        <v>26177</v>
      </c>
      <c r="B302" s="96">
        <f t="shared" si="8"/>
        <v>1971</v>
      </c>
      <c r="C302" s="96">
        <f t="shared" si="9"/>
        <v>9</v>
      </c>
      <c r="D302" s="16">
        <v>17600</v>
      </c>
    </row>
    <row r="303" spans="1:4" x14ac:dyDescent="0.25">
      <c r="A303" s="61">
        <v>26207</v>
      </c>
      <c r="B303" s="96">
        <f t="shared" si="8"/>
        <v>1971</v>
      </c>
      <c r="C303" s="96">
        <f t="shared" si="9"/>
        <v>10</v>
      </c>
      <c r="D303" s="16">
        <v>32599.999999999993</v>
      </c>
    </row>
    <row r="304" spans="1:4" x14ac:dyDescent="0.25">
      <c r="A304" s="61">
        <v>26238</v>
      </c>
      <c r="B304" s="96">
        <f t="shared" si="8"/>
        <v>1971</v>
      </c>
      <c r="C304" s="96">
        <f t="shared" si="9"/>
        <v>11</v>
      </c>
      <c r="D304" s="16">
        <v>0</v>
      </c>
    </row>
    <row r="305" spans="1:4" x14ac:dyDescent="0.25">
      <c r="A305" s="61">
        <v>26268</v>
      </c>
      <c r="B305" s="96">
        <f t="shared" si="8"/>
        <v>1971</v>
      </c>
      <c r="C305" s="96">
        <f t="shared" si="9"/>
        <v>12</v>
      </c>
      <c r="D305" s="16">
        <v>0</v>
      </c>
    </row>
    <row r="306" spans="1:4" x14ac:dyDescent="0.25">
      <c r="A306" s="61">
        <v>26299</v>
      </c>
      <c r="B306" s="96">
        <f t="shared" si="8"/>
        <v>1972</v>
      </c>
      <c r="C306" s="96">
        <f t="shared" si="9"/>
        <v>1</v>
      </c>
      <c r="D306" s="16">
        <v>0</v>
      </c>
    </row>
    <row r="307" spans="1:4" x14ac:dyDescent="0.25">
      <c r="A307" s="61">
        <v>26330</v>
      </c>
      <c r="B307" s="96">
        <f t="shared" si="8"/>
        <v>1972</v>
      </c>
      <c r="C307" s="96">
        <f t="shared" si="9"/>
        <v>2</v>
      </c>
      <c r="D307" s="16">
        <v>0</v>
      </c>
    </row>
    <row r="308" spans="1:4" x14ac:dyDescent="0.25">
      <c r="A308" s="61">
        <v>26359</v>
      </c>
      <c r="B308" s="96">
        <f t="shared" si="8"/>
        <v>1972</v>
      </c>
      <c r="C308" s="96">
        <f t="shared" si="9"/>
        <v>3</v>
      </c>
      <c r="D308" s="16">
        <v>9500</v>
      </c>
    </row>
    <row r="309" spans="1:4" x14ac:dyDescent="0.25">
      <c r="A309" s="61">
        <v>26390</v>
      </c>
      <c r="B309" s="96">
        <f t="shared" si="8"/>
        <v>1972</v>
      </c>
      <c r="C309" s="96">
        <f t="shared" si="9"/>
        <v>4</v>
      </c>
      <c r="D309" s="16">
        <v>20400.000000000007</v>
      </c>
    </row>
    <row r="310" spans="1:4" x14ac:dyDescent="0.25">
      <c r="A310" s="61">
        <v>26420</v>
      </c>
      <c r="B310" s="96">
        <f t="shared" si="8"/>
        <v>1972</v>
      </c>
      <c r="C310" s="96">
        <f t="shared" si="9"/>
        <v>5</v>
      </c>
      <c r="D310" s="16">
        <v>22500</v>
      </c>
    </row>
    <row r="311" spans="1:4" x14ac:dyDescent="0.25">
      <c r="A311" s="61">
        <v>26451</v>
      </c>
      <c r="B311" s="96">
        <f t="shared" si="8"/>
        <v>1972</v>
      </c>
      <c r="C311" s="96">
        <f t="shared" si="9"/>
        <v>6</v>
      </c>
      <c r="D311" s="16">
        <v>86699.999999999985</v>
      </c>
    </row>
    <row r="312" spans="1:4" x14ac:dyDescent="0.25">
      <c r="A312" s="61">
        <v>26481</v>
      </c>
      <c r="B312" s="96">
        <f t="shared" si="8"/>
        <v>1972</v>
      </c>
      <c r="C312" s="96">
        <f t="shared" si="9"/>
        <v>7</v>
      </c>
      <c r="D312" s="16">
        <v>24900</v>
      </c>
    </row>
    <row r="313" spans="1:4" x14ac:dyDescent="0.25">
      <c r="A313" s="61">
        <v>26512</v>
      </c>
      <c r="B313" s="96">
        <f t="shared" si="8"/>
        <v>1972</v>
      </c>
      <c r="C313" s="96">
        <f t="shared" si="9"/>
        <v>8</v>
      </c>
      <c r="D313" s="16">
        <v>14299.999999999996</v>
      </c>
    </row>
    <row r="314" spans="1:4" x14ac:dyDescent="0.25">
      <c r="A314" s="61">
        <v>26543</v>
      </c>
      <c r="B314" s="96">
        <f t="shared" si="8"/>
        <v>1972</v>
      </c>
      <c r="C314" s="96">
        <f t="shared" si="9"/>
        <v>9</v>
      </c>
      <c r="D314" s="16">
        <v>35500</v>
      </c>
    </row>
    <row r="315" spans="1:4" x14ac:dyDescent="0.25">
      <c r="A315" s="61">
        <v>26573</v>
      </c>
      <c r="B315" s="96">
        <f t="shared" si="8"/>
        <v>1972</v>
      </c>
      <c r="C315" s="96">
        <f t="shared" si="9"/>
        <v>10</v>
      </c>
      <c r="D315" s="16">
        <v>60000</v>
      </c>
    </row>
    <row r="316" spans="1:4" x14ac:dyDescent="0.25">
      <c r="A316" s="61">
        <v>26604</v>
      </c>
      <c r="B316" s="96">
        <f t="shared" si="8"/>
        <v>1972</v>
      </c>
      <c r="C316" s="96">
        <f t="shared" si="9"/>
        <v>11</v>
      </c>
      <c r="D316" s="16">
        <v>5400.0000000000055</v>
      </c>
    </row>
    <row r="317" spans="1:4" x14ac:dyDescent="0.25">
      <c r="A317" s="61">
        <v>26634</v>
      </c>
      <c r="B317" s="96">
        <f t="shared" si="8"/>
        <v>1972</v>
      </c>
      <c r="C317" s="96">
        <f t="shared" si="9"/>
        <v>12</v>
      </c>
      <c r="D317" s="16">
        <v>0</v>
      </c>
    </row>
    <row r="318" spans="1:4" x14ac:dyDescent="0.25">
      <c r="A318" s="61">
        <v>26665</v>
      </c>
      <c r="B318" s="96">
        <f t="shared" si="8"/>
        <v>1973</v>
      </c>
      <c r="C318" s="96">
        <f t="shared" si="9"/>
        <v>1</v>
      </c>
      <c r="D318" s="16">
        <v>0</v>
      </c>
    </row>
    <row r="319" spans="1:4" x14ac:dyDescent="0.25">
      <c r="A319" s="61">
        <v>26696</v>
      </c>
      <c r="B319" s="96">
        <f t="shared" si="8"/>
        <v>1973</v>
      </c>
      <c r="C319" s="96">
        <f t="shared" si="9"/>
        <v>2</v>
      </c>
      <c r="D319" s="16">
        <v>0</v>
      </c>
    </row>
    <row r="320" spans="1:4" x14ac:dyDescent="0.25">
      <c r="A320" s="61">
        <v>26724</v>
      </c>
      <c r="B320" s="96">
        <f t="shared" si="8"/>
        <v>1973</v>
      </c>
      <c r="C320" s="96">
        <f t="shared" si="9"/>
        <v>3</v>
      </c>
      <c r="D320" s="16">
        <v>19300.000000000011</v>
      </c>
    </row>
    <row r="321" spans="1:4" x14ac:dyDescent="0.25">
      <c r="A321" s="61">
        <v>26755</v>
      </c>
      <c r="B321" s="96">
        <f t="shared" si="8"/>
        <v>1973</v>
      </c>
      <c r="C321" s="96">
        <f t="shared" si="9"/>
        <v>4</v>
      </c>
      <c r="D321" s="16">
        <v>0</v>
      </c>
    </row>
    <row r="322" spans="1:4" x14ac:dyDescent="0.25">
      <c r="A322" s="61">
        <v>26785</v>
      </c>
      <c r="B322" s="96">
        <f t="shared" si="8"/>
        <v>1973</v>
      </c>
      <c r="C322" s="96">
        <f t="shared" si="9"/>
        <v>5</v>
      </c>
      <c r="D322" s="16">
        <v>0</v>
      </c>
    </row>
    <row r="323" spans="1:4" x14ac:dyDescent="0.25">
      <c r="A323" s="61">
        <v>26816</v>
      </c>
      <c r="B323" s="96">
        <f t="shared" si="8"/>
        <v>1973</v>
      </c>
      <c r="C323" s="96">
        <f t="shared" si="9"/>
        <v>6</v>
      </c>
      <c r="D323" s="16">
        <v>0</v>
      </c>
    </row>
    <row r="324" spans="1:4" x14ac:dyDescent="0.25">
      <c r="A324" s="61">
        <v>26846</v>
      </c>
      <c r="B324" s="96">
        <f t="shared" si="8"/>
        <v>1973</v>
      </c>
      <c r="C324" s="96">
        <f t="shared" si="9"/>
        <v>7</v>
      </c>
      <c r="D324" s="16">
        <v>399.99999999999147</v>
      </c>
    </row>
    <row r="325" spans="1:4" x14ac:dyDescent="0.25">
      <c r="A325" s="61">
        <v>26877</v>
      </c>
      <c r="B325" s="96">
        <f t="shared" si="8"/>
        <v>1973</v>
      </c>
      <c r="C325" s="96">
        <f t="shared" si="9"/>
        <v>8</v>
      </c>
      <c r="D325" s="16">
        <v>24000</v>
      </c>
    </row>
    <row r="326" spans="1:4" x14ac:dyDescent="0.25">
      <c r="A326" s="61">
        <v>26908</v>
      </c>
      <c r="B326" s="96">
        <f t="shared" si="8"/>
        <v>1973</v>
      </c>
      <c r="C326" s="96">
        <f t="shared" si="9"/>
        <v>9</v>
      </c>
      <c r="D326" s="16">
        <v>0</v>
      </c>
    </row>
    <row r="327" spans="1:4" x14ac:dyDescent="0.25">
      <c r="A327" s="61">
        <v>26938</v>
      </c>
      <c r="B327" s="96">
        <f t="shared" ref="B327:B390" si="10">YEAR(A327)</f>
        <v>1973</v>
      </c>
      <c r="C327" s="96">
        <f t="shared" ref="C327:C390" si="11">MONTH(A327)</f>
        <v>10</v>
      </c>
      <c r="D327" s="16">
        <v>0</v>
      </c>
    </row>
    <row r="328" spans="1:4" x14ac:dyDescent="0.25">
      <c r="A328" s="61">
        <v>26969</v>
      </c>
      <c r="B328" s="96">
        <f t="shared" si="10"/>
        <v>1973</v>
      </c>
      <c r="C328" s="96">
        <f t="shared" si="11"/>
        <v>11</v>
      </c>
      <c r="D328" s="16">
        <v>0</v>
      </c>
    </row>
    <row r="329" spans="1:4" x14ac:dyDescent="0.25">
      <c r="A329" s="61">
        <v>26999</v>
      </c>
      <c r="B329" s="96">
        <f t="shared" si="10"/>
        <v>1973</v>
      </c>
      <c r="C329" s="96">
        <f t="shared" si="11"/>
        <v>12</v>
      </c>
      <c r="D329" s="16">
        <v>0</v>
      </c>
    </row>
    <row r="330" spans="1:4" x14ac:dyDescent="0.25">
      <c r="A330" s="61">
        <v>27030</v>
      </c>
      <c r="B330" s="96">
        <f t="shared" si="10"/>
        <v>1974</v>
      </c>
      <c r="C330" s="96">
        <f t="shared" si="11"/>
        <v>1</v>
      </c>
      <c r="D330" s="16">
        <v>0</v>
      </c>
    </row>
    <row r="331" spans="1:4" x14ac:dyDescent="0.25">
      <c r="A331" s="61">
        <v>27061</v>
      </c>
      <c r="B331" s="96">
        <f t="shared" si="10"/>
        <v>1974</v>
      </c>
      <c r="C331" s="96">
        <f t="shared" si="11"/>
        <v>2</v>
      </c>
      <c r="D331" s="16">
        <v>0</v>
      </c>
    </row>
    <row r="332" spans="1:4" x14ac:dyDescent="0.25">
      <c r="A332" s="61">
        <v>27089</v>
      </c>
      <c r="B332" s="96">
        <f t="shared" si="10"/>
        <v>1974</v>
      </c>
      <c r="C332" s="96">
        <f t="shared" si="11"/>
        <v>3</v>
      </c>
      <c r="D332" s="16">
        <v>0</v>
      </c>
    </row>
    <row r="333" spans="1:4" x14ac:dyDescent="0.25">
      <c r="A333" s="61">
        <v>27120</v>
      </c>
      <c r="B333" s="96">
        <f t="shared" si="10"/>
        <v>1974</v>
      </c>
      <c r="C333" s="96">
        <f t="shared" si="11"/>
        <v>4</v>
      </c>
      <c r="D333" s="16">
        <v>0</v>
      </c>
    </row>
    <row r="334" spans="1:4" x14ac:dyDescent="0.25">
      <c r="A334" s="61">
        <v>27150</v>
      </c>
      <c r="B334" s="96">
        <f t="shared" si="10"/>
        <v>1974</v>
      </c>
      <c r="C334" s="96">
        <f t="shared" si="11"/>
        <v>5</v>
      </c>
      <c r="D334" s="16">
        <v>19300.000000000011</v>
      </c>
    </row>
    <row r="335" spans="1:4" x14ac:dyDescent="0.25">
      <c r="A335" s="61">
        <v>27181</v>
      </c>
      <c r="B335" s="96">
        <f t="shared" si="10"/>
        <v>1974</v>
      </c>
      <c r="C335" s="96">
        <f t="shared" si="11"/>
        <v>6</v>
      </c>
      <c r="D335" s="16">
        <v>70399.999999999985</v>
      </c>
    </row>
    <row r="336" spans="1:4" x14ac:dyDescent="0.25">
      <c r="A336" s="61">
        <v>27211</v>
      </c>
      <c r="B336" s="96">
        <f t="shared" si="10"/>
        <v>1974</v>
      </c>
      <c r="C336" s="96">
        <f t="shared" si="11"/>
        <v>7</v>
      </c>
      <c r="D336" s="16">
        <v>23599.999999999993</v>
      </c>
    </row>
    <row r="337" spans="1:4" x14ac:dyDescent="0.25">
      <c r="A337" s="61">
        <v>27242</v>
      </c>
      <c r="B337" s="96">
        <f t="shared" si="10"/>
        <v>1974</v>
      </c>
      <c r="C337" s="96">
        <f t="shared" si="11"/>
        <v>8</v>
      </c>
      <c r="D337" s="16">
        <v>41000</v>
      </c>
    </row>
    <row r="338" spans="1:4" x14ac:dyDescent="0.25">
      <c r="A338" s="61">
        <v>27273</v>
      </c>
      <c r="B338" s="96">
        <f t="shared" si="10"/>
        <v>1974</v>
      </c>
      <c r="C338" s="96">
        <f t="shared" si="11"/>
        <v>9</v>
      </c>
      <c r="D338" s="16">
        <v>17600</v>
      </c>
    </row>
    <row r="339" spans="1:4" x14ac:dyDescent="0.25">
      <c r="A339" s="61">
        <v>27303</v>
      </c>
      <c r="B339" s="96">
        <f t="shared" si="10"/>
        <v>1974</v>
      </c>
      <c r="C339" s="96">
        <f t="shared" si="11"/>
        <v>10</v>
      </c>
      <c r="D339" s="16">
        <v>36199.999999999985</v>
      </c>
    </row>
    <row r="340" spans="1:4" x14ac:dyDescent="0.25">
      <c r="A340" s="61">
        <v>27334</v>
      </c>
      <c r="B340" s="96">
        <f t="shared" si="10"/>
        <v>1974</v>
      </c>
      <c r="C340" s="96">
        <f t="shared" si="11"/>
        <v>11</v>
      </c>
      <c r="D340" s="16">
        <v>10400.000000000005</v>
      </c>
    </row>
    <row r="341" spans="1:4" x14ac:dyDescent="0.25">
      <c r="A341" s="61">
        <v>27364</v>
      </c>
      <c r="B341" s="96">
        <f t="shared" si="10"/>
        <v>1974</v>
      </c>
      <c r="C341" s="96">
        <f t="shared" si="11"/>
        <v>12</v>
      </c>
      <c r="D341" s="16">
        <v>0</v>
      </c>
    </row>
    <row r="342" spans="1:4" x14ac:dyDescent="0.25">
      <c r="A342" s="61">
        <v>27395</v>
      </c>
      <c r="B342" s="96">
        <f t="shared" si="10"/>
        <v>1975</v>
      </c>
      <c r="C342" s="96">
        <f t="shared" si="11"/>
        <v>1</v>
      </c>
      <c r="D342" s="16">
        <v>0</v>
      </c>
    </row>
    <row r="343" spans="1:4" x14ac:dyDescent="0.25">
      <c r="A343" s="61">
        <v>27426</v>
      </c>
      <c r="B343" s="96">
        <f t="shared" si="10"/>
        <v>1975</v>
      </c>
      <c r="C343" s="96">
        <f t="shared" si="11"/>
        <v>2</v>
      </c>
      <c r="D343" s="16">
        <v>44300</v>
      </c>
    </row>
    <row r="344" spans="1:4" x14ac:dyDescent="0.25">
      <c r="A344" s="61">
        <v>27454</v>
      </c>
      <c r="B344" s="96">
        <f t="shared" si="10"/>
        <v>1975</v>
      </c>
      <c r="C344" s="96">
        <f t="shared" si="11"/>
        <v>3</v>
      </c>
      <c r="D344" s="16">
        <v>56700</v>
      </c>
    </row>
    <row r="345" spans="1:4" x14ac:dyDescent="0.25">
      <c r="A345" s="61">
        <v>27485</v>
      </c>
      <c r="B345" s="96">
        <f t="shared" si="10"/>
        <v>1975</v>
      </c>
      <c r="C345" s="96">
        <f t="shared" si="11"/>
        <v>4</v>
      </c>
      <c r="D345" s="16">
        <v>38500.000000000015</v>
      </c>
    </row>
    <row r="346" spans="1:4" x14ac:dyDescent="0.25">
      <c r="A346" s="61">
        <v>27515</v>
      </c>
      <c r="B346" s="96">
        <f t="shared" si="10"/>
        <v>1975</v>
      </c>
      <c r="C346" s="96">
        <f t="shared" si="11"/>
        <v>5</v>
      </c>
      <c r="D346" s="16">
        <v>1400.0000000000057</v>
      </c>
    </row>
    <row r="347" spans="1:4" x14ac:dyDescent="0.25">
      <c r="A347" s="61">
        <v>27546</v>
      </c>
      <c r="B347" s="96">
        <f t="shared" si="10"/>
        <v>1975</v>
      </c>
      <c r="C347" s="96">
        <f t="shared" si="11"/>
        <v>6</v>
      </c>
      <c r="D347" s="16">
        <v>39899.999999999993</v>
      </c>
    </row>
    <row r="348" spans="1:4" x14ac:dyDescent="0.25">
      <c r="A348" s="61">
        <v>27576</v>
      </c>
      <c r="B348" s="96">
        <f t="shared" si="10"/>
        <v>1975</v>
      </c>
      <c r="C348" s="96">
        <f t="shared" si="11"/>
        <v>7</v>
      </c>
      <c r="D348" s="16">
        <v>23299.999999999996</v>
      </c>
    </row>
    <row r="349" spans="1:4" x14ac:dyDescent="0.25">
      <c r="A349" s="61">
        <v>27607</v>
      </c>
      <c r="B349" s="96">
        <f t="shared" si="10"/>
        <v>1975</v>
      </c>
      <c r="C349" s="96">
        <f t="shared" si="11"/>
        <v>8</v>
      </c>
      <c r="D349" s="16">
        <v>35500</v>
      </c>
    </row>
    <row r="350" spans="1:4" x14ac:dyDescent="0.25">
      <c r="A350" s="61">
        <v>27638</v>
      </c>
      <c r="B350" s="96">
        <f t="shared" si="10"/>
        <v>1975</v>
      </c>
      <c r="C350" s="96">
        <f t="shared" si="11"/>
        <v>9</v>
      </c>
      <c r="D350" s="16">
        <v>35600</v>
      </c>
    </row>
    <row r="351" spans="1:4" x14ac:dyDescent="0.25">
      <c r="A351" s="61">
        <v>27668</v>
      </c>
      <c r="B351" s="96">
        <f t="shared" si="10"/>
        <v>1975</v>
      </c>
      <c r="C351" s="96">
        <f t="shared" si="11"/>
        <v>10</v>
      </c>
      <c r="D351" s="16">
        <v>35600.000000000007</v>
      </c>
    </row>
    <row r="352" spans="1:4" x14ac:dyDescent="0.25">
      <c r="A352" s="61">
        <v>27699</v>
      </c>
      <c r="B352" s="96">
        <f t="shared" si="10"/>
        <v>1975</v>
      </c>
      <c r="C352" s="96">
        <f t="shared" si="11"/>
        <v>11</v>
      </c>
      <c r="D352" s="16">
        <v>200.00000000000284</v>
      </c>
    </row>
    <row r="353" spans="1:4" x14ac:dyDescent="0.25">
      <c r="A353" s="61">
        <v>27729</v>
      </c>
      <c r="B353" s="96">
        <f t="shared" si="10"/>
        <v>1975</v>
      </c>
      <c r="C353" s="96">
        <f t="shared" si="11"/>
        <v>12</v>
      </c>
      <c r="D353" s="16">
        <v>0</v>
      </c>
    </row>
    <row r="354" spans="1:4" x14ac:dyDescent="0.25">
      <c r="A354" s="61">
        <v>27760</v>
      </c>
      <c r="B354" s="96">
        <f t="shared" si="10"/>
        <v>1976</v>
      </c>
      <c r="C354" s="96">
        <f t="shared" si="11"/>
        <v>1</v>
      </c>
      <c r="D354" s="16">
        <v>0</v>
      </c>
    </row>
    <row r="355" spans="1:4" x14ac:dyDescent="0.25">
      <c r="A355" s="61">
        <v>27791</v>
      </c>
      <c r="B355" s="96">
        <f t="shared" si="10"/>
        <v>1976</v>
      </c>
      <c r="C355" s="96">
        <f t="shared" si="11"/>
        <v>2</v>
      </c>
      <c r="D355" s="16">
        <v>0</v>
      </c>
    </row>
    <row r="356" spans="1:4" x14ac:dyDescent="0.25">
      <c r="A356" s="61">
        <v>27820</v>
      </c>
      <c r="B356" s="96">
        <f t="shared" si="10"/>
        <v>1976</v>
      </c>
      <c r="C356" s="96">
        <f t="shared" si="11"/>
        <v>3</v>
      </c>
      <c r="D356" s="16">
        <v>0</v>
      </c>
    </row>
    <row r="357" spans="1:4" x14ac:dyDescent="0.25">
      <c r="A357" s="61">
        <v>27851</v>
      </c>
      <c r="B357" s="96">
        <f t="shared" si="10"/>
        <v>1976</v>
      </c>
      <c r="C357" s="96">
        <f t="shared" si="11"/>
        <v>4</v>
      </c>
      <c r="D357" s="16">
        <v>0</v>
      </c>
    </row>
    <row r="358" spans="1:4" x14ac:dyDescent="0.25">
      <c r="A358" s="61">
        <v>27881</v>
      </c>
      <c r="B358" s="96">
        <f t="shared" si="10"/>
        <v>1976</v>
      </c>
      <c r="C358" s="96">
        <f t="shared" si="11"/>
        <v>5</v>
      </c>
      <c r="D358" s="16">
        <v>0</v>
      </c>
    </row>
    <row r="359" spans="1:4" x14ac:dyDescent="0.25">
      <c r="A359" s="61">
        <v>27912</v>
      </c>
      <c r="B359" s="96">
        <f t="shared" si="10"/>
        <v>1976</v>
      </c>
      <c r="C359" s="96">
        <f t="shared" si="11"/>
        <v>6</v>
      </c>
      <c r="D359" s="16">
        <v>0</v>
      </c>
    </row>
    <row r="360" spans="1:4" x14ac:dyDescent="0.25">
      <c r="A360" s="61">
        <v>27942</v>
      </c>
      <c r="B360" s="96">
        <f t="shared" si="10"/>
        <v>1976</v>
      </c>
      <c r="C360" s="96">
        <f t="shared" si="11"/>
        <v>7</v>
      </c>
      <c r="D360" s="16">
        <v>24100</v>
      </c>
    </row>
    <row r="361" spans="1:4" x14ac:dyDescent="0.25">
      <c r="A361" s="61">
        <v>27973</v>
      </c>
      <c r="B361" s="96">
        <f t="shared" si="10"/>
        <v>1976</v>
      </c>
      <c r="C361" s="96">
        <f t="shared" si="11"/>
        <v>8</v>
      </c>
      <c r="D361" s="16">
        <v>26700.000000000004</v>
      </c>
    </row>
    <row r="362" spans="1:4" x14ac:dyDescent="0.25">
      <c r="A362" s="61">
        <v>28004</v>
      </c>
      <c r="B362" s="96">
        <f t="shared" si="10"/>
        <v>1976</v>
      </c>
      <c r="C362" s="96">
        <f t="shared" si="11"/>
        <v>9</v>
      </c>
      <c r="D362" s="16">
        <v>25800.000000000004</v>
      </c>
    </row>
    <row r="363" spans="1:4" x14ac:dyDescent="0.25">
      <c r="A363" s="61">
        <v>28034</v>
      </c>
      <c r="B363" s="96">
        <f t="shared" si="10"/>
        <v>1976</v>
      </c>
      <c r="C363" s="96">
        <f t="shared" si="11"/>
        <v>10</v>
      </c>
      <c r="D363" s="16">
        <v>38300.000000000007</v>
      </c>
    </row>
    <row r="364" spans="1:4" x14ac:dyDescent="0.25">
      <c r="A364" s="61">
        <v>28065</v>
      </c>
      <c r="B364" s="96">
        <f t="shared" si="10"/>
        <v>1976</v>
      </c>
      <c r="C364" s="96">
        <f t="shared" si="11"/>
        <v>11</v>
      </c>
      <c r="D364" s="16">
        <v>14799.999999999996</v>
      </c>
    </row>
    <row r="365" spans="1:4" x14ac:dyDescent="0.25">
      <c r="A365" s="61">
        <v>28095</v>
      </c>
      <c r="B365" s="96">
        <f t="shared" si="10"/>
        <v>1976</v>
      </c>
      <c r="C365" s="96">
        <f t="shared" si="11"/>
        <v>12</v>
      </c>
      <c r="D365" s="16">
        <v>0</v>
      </c>
    </row>
    <row r="366" spans="1:4" x14ac:dyDescent="0.25">
      <c r="A366" s="61">
        <v>28126</v>
      </c>
      <c r="B366" s="96">
        <f t="shared" si="10"/>
        <v>1977</v>
      </c>
      <c r="C366" s="96">
        <f t="shared" si="11"/>
        <v>1</v>
      </c>
      <c r="D366" s="16">
        <v>26200.000000000004</v>
      </c>
    </row>
    <row r="367" spans="1:4" x14ac:dyDescent="0.25">
      <c r="A367" s="61">
        <v>28157</v>
      </c>
      <c r="B367" s="96">
        <f t="shared" si="10"/>
        <v>1977</v>
      </c>
      <c r="C367" s="96">
        <f t="shared" si="11"/>
        <v>2</v>
      </c>
      <c r="D367" s="16">
        <v>74500</v>
      </c>
    </row>
    <row r="368" spans="1:4" x14ac:dyDescent="0.25">
      <c r="A368" s="61">
        <v>28185</v>
      </c>
      <c r="B368" s="96">
        <f t="shared" si="10"/>
        <v>1977</v>
      </c>
      <c r="C368" s="96">
        <f t="shared" si="11"/>
        <v>3</v>
      </c>
      <c r="D368" s="16">
        <v>82500</v>
      </c>
    </row>
    <row r="369" spans="1:4" x14ac:dyDescent="0.25">
      <c r="A369" s="61">
        <v>28216</v>
      </c>
      <c r="B369" s="96">
        <f t="shared" si="10"/>
        <v>1977</v>
      </c>
      <c r="C369" s="96">
        <f t="shared" si="11"/>
        <v>4</v>
      </c>
      <c r="D369" s="16">
        <v>11800.000000000011</v>
      </c>
    </row>
    <row r="370" spans="1:4" x14ac:dyDescent="0.25">
      <c r="A370" s="61">
        <v>28246</v>
      </c>
      <c r="B370" s="96">
        <f t="shared" si="10"/>
        <v>1977</v>
      </c>
      <c r="C370" s="96">
        <f t="shared" si="11"/>
        <v>5</v>
      </c>
      <c r="D370" s="16">
        <v>22500</v>
      </c>
    </row>
    <row r="371" spans="1:4" x14ac:dyDescent="0.25">
      <c r="A371" s="61">
        <v>28277</v>
      </c>
      <c r="B371" s="96">
        <f t="shared" si="10"/>
        <v>1977</v>
      </c>
      <c r="C371" s="96">
        <f t="shared" si="11"/>
        <v>6</v>
      </c>
      <c r="D371" s="16">
        <v>89199.999999999985</v>
      </c>
    </row>
    <row r="372" spans="1:4" x14ac:dyDescent="0.25">
      <c r="A372" s="61">
        <v>28307</v>
      </c>
      <c r="B372" s="96">
        <f t="shared" si="10"/>
        <v>1977</v>
      </c>
      <c r="C372" s="96">
        <f t="shared" si="11"/>
        <v>7</v>
      </c>
      <c r="D372" s="16">
        <v>23599.999999999993</v>
      </c>
    </row>
    <row r="373" spans="1:4" x14ac:dyDescent="0.25">
      <c r="A373" s="61">
        <v>28338</v>
      </c>
      <c r="B373" s="96">
        <f t="shared" si="10"/>
        <v>1977</v>
      </c>
      <c r="C373" s="96">
        <f t="shared" si="11"/>
        <v>8</v>
      </c>
      <c r="D373" s="16">
        <v>34599.999999999993</v>
      </c>
    </row>
    <row r="374" spans="1:4" x14ac:dyDescent="0.25">
      <c r="A374" s="61">
        <v>28369</v>
      </c>
      <c r="B374" s="96">
        <f t="shared" si="10"/>
        <v>1977</v>
      </c>
      <c r="C374" s="96">
        <f t="shared" si="11"/>
        <v>9</v>
      </c>
      <c r="D374" s="16">
        <v>38000</v>
      </c>
    </row>
    <row r="375" spans="1:4" x14ac:dyDescent="0.25">
      <c r="A375" s="61">
        <v>28399</v>
      </c>
      <c r="B375" s="96">
        <f t="shared" si="10"/>
        <v>1977</v>
      </c>
      <c r="C375" s="96">
        <f t="shared" si="11"/>
        <v>10</v>
      </c>
      <c r="D375" s="16">
        <v>34900.000000000007</v>
      </c>
    </row>
    <row r="376" spans="1:4" x14ac:dyDescent="0.25">
      <c r="A376" s="61">
        <v>28430</v>
      </c>
      <c r="B376" s="96">
        <f t="shared" si="10"/>
        <v>1977</v>
      </c>
      <c r="C376" s="96">
        <f t="shared" si="11"/>
        <v>11</v>
      </c>
      <c r="D376" s="16">
        <v>5299.9999999999973</v>
      </c>
    </row>
    <row r="377" spans="1:4" x14ac:dyDescent="0.25">
      <c r="A377" s="61">
        <v>28460</v>
      </c>
      <c r="B377" s="96">
        <f t="shared" si="10"/>
        <v>1977</v>
      </c>
      <c r="C377" s="96">
        <f t="shared" si="11"/>
        <v>12</v>
      </c>
      <c r="D377" s="16">
        <v>0</v>
      </c>
    </row>
    <row r="378" spans="1:4" x14ac:dyDescent="0.25">
      <c r="A378" s="61">
        <v>28491</v>
      </c>
      <c r="B378" s="96">
        <f t="shared" si="10"/>
        <v>1978</v>
      </c>
      <c r="C378" s="96">
        <f t="shared" si="11"/>
        <v>1</v>
      </c>
      <c r="D378" s="16">
        <v>16900</v>
      </c>
    </row>
    <row r="379" spans="1:4" x14ac:dyDescent="0.25">
      <c r="A379" s="61">
        <v>28522</v>
      </c>
      <c r="B379" s="96">
        <f t="shared" si="10"/>
        <v>1978</v>
      </c>
      <c r="C379" s="96">
        <f t="shared" si="11"/>
        <v>2</v>
      </c>
      <c r="D379" s="16">
        <v>71100</v>
      </c>
    </row>
    <row r="380" spans="1:4" x14ac:dyDescent="0.25">
      <c r="A380" s="61">
        <v>28550</v>
      </c>
      <c r="B380" s="96">
        <f t="shared" si="10"/>
        <v>1978</v>
      </c>
      <c r="C380" s="96">
        <f t="shared" si="11"/>
        <v>3</v>
      </c>
      <c r="D380" s="16">
        <v>0</v>
      </c>
    </row>
    <row r="381" spans="1:4" x14ac:dyDescent="0.25">
      <c r="A381" s="61">
        <v>28581</v>
      </c>
      <c r="B381" s="96">
        <f t="shared" si="10"/>
        <v>1978</v>
      </c>
      <c r="C381" s="96">
        <f t="shared" si="11"/>
        <v>4</v>
      </c>
      <c r="D381" s="16">
        <v>21800.000000000011</v>
      </c>
    </row>
    <row r="382" spans="1:4" x14ac:dyDescent="0.25">
      <c r="A382" s="61">
        <v>28611</v>
      </c>
      <c r="B382" s="96">
        <f t="shared" si="10"/>
        <v>1978</v>
      </c>
      <c r="C382" s="96">
        <f t="shared" si="11"/>
        <v>5</v>
      </c>
      <c r="D382" s="16">
        <v>14900.000000000005</v>
      </c>
    </row>
    <row r="383" spans="1:4" x14ac:dyDescent="0.25">
      <c r="A383" s="61">
        <v>28642</v>
      </c>
      <c r="B383" s="96">
        <f t="shared" si="10"/>
        <v>1978</v>
      </c>
      <c r="C383" s="96">
        <f t="shared" si="11"/>
        <v>6</v>
      </c>
      <c r="D383" s="16">
        <v>86999.999999999985</v>
      </c>
    </row>
    <row r="384" spans="1:4" x14ac:dyDescent="0.25">
      <c r="A384" s="61">
        <v>28672</v>
      </c>
      <c r="B384" s="96">
        <f t="shared" si="10"/>
        <v>1978</v>
      </c>
      <c r="C384" s="96">
        <f t="shared" si="11"/>
        <v>7</v>
      </c>
      <c r="D384" s="16">
        <v>48699.999999999993</v>
      </c>
    </row>
    <row r="385" spans="1:4" x14ac:dyDescent="0.25">
      <c r="A385" s="61">
        <v>28703</v>
      </c>
      <c r="B385" s="96">
        <f t="shared" si="10"/>
        <v>1978</v>
      </c>
      <c r="C385" s="96">
        <f t="shared" si="11"/>
        <v>8</v>
      </c>
      <c r="D385" s="16">
        <v>44000</v>
      </c>
    </row>
    <row r="386" spans="1:4" x14ac:dyDescent="0.25">
      <c r="A386" s="61">
        <v>28734</v>
      </c>
      <c r="B386" s="96">
        <f t="shared" si="10"/>
        <v>1978</v>
      </c>
      <c r="C386" s="96">
        <f t="shared" si="11"/>
        <v>9</v>
      </c>
      <c r="D386" s="16">
        <v>39000</v>
      </c>
    </row>
    <row r="387" spans="1:4" x14ac:dyDescent="0.25">
      <c r="A387" s="61">
        <v>28764</v>
      </c>
      <c r="B387" s="96">
        <f t="shared" si="10"/>
        <v>1978</v>
      </c>
      <c r="C387" s="96">
        <f t="shared" si="11"/>
        <v>10</v>
      </c>
      <c r="D387" s="16">
        <v>78200</v>
      </c>
    </row>
    <row r="388" spans="1:4" x14ac:dyDescent="0.25">
      <c r="A388" s="61">
        <v>28795</v>
      </c>
      <c r="B388" s="96">
        <f t="shared" si="10"/>
        <v>1978</v>
      </c>
      <c r="C388" s="96">
        <f t="shared" si="11"/>
        <v>11</v>
      </c>
      <c r="D388" s="16">
        <v>43000</v>
      </c>
    </row>
    <row r="389" spans="1:4" x14ac:dyDescent="0.25">
      <c r="A389" s="61">
        <v>28825</v>
      </c>
      <c r="B389" s="96">
        <f t="shared" si="10"/>
        <v>1978</v>
      </c>
      <c r="C389" s="96">
        <f t="shared" si="11"/>
        <v>12</v>
      </c>
      <c r="D389" s="16">
        <v>27299.999999999996</v>
      </c>
    </row>
    <row r="390" spans="1:4" x14ac:dyDescent="0.25">
      <c r="A390" s="61">
        <v>28856</v>
      </c>
      <c r="B390" s="96">
        <f t="shared" si="10"/>
        <v>1979</v>
      </c>
      <c r="C390" s="96">
        <f t="shared" si="11"/>
        <v>1</v>
      </c>
      <c r="D390" s="16">
        <v>25000</v>
      </c>
    </row>
    <row r="391" spans="1:4" x14ac:dyDescent="0.25">
      <c r="A391" s="61">
        <v>28887</v>
      </c>
      <c r="B391" s="96">
        <f t="shared" ref="B391:B454" si="12">YEAR(A391)</f>
        <v>1979</v>
      </c>
      <c r="C391" s="96">
        <f t="shared" ref="C391:C454" si="13">MONTH(A391)</f>
        <v>2</v>
      </c>
      <c r="D391" s="16">
        <v>90700</v>
      </c>
    </row>
    <row r="392" spans="1:4" x14ac:dyDescent="0.25">
      <c r="A392" s="61">
        <v>28915</v>
      </c>
      <c r="B392" s="96">
        <f t="shared" si="12"/>
        <v>1979</v>
      </c>
      <c r="C392" s="96">
        <f t="shared" si="13"/>
        <v>3</v>
      </c>
      <c r="D392" s="16">
        <v>8800.0000000000109</v>
      </c>
    </row>
    <row r="393" spans="1:4" x14ac:dyDescent="0.25">
      <c r="A393" s="61">
        <v>28946</v>
      </c>
      <c r="B393" s="96">
        <f t="shared" si="12"/>
        <v>1979</v>
      </c>
      <c r="C393" s="96">
        <f t="shared" si="13"/>
        <v>4</v>
      </c>
      <c r="D393" s="16">
        <v>26600.000000000007</v>
      </c>
    </row>
    <row r="394" spans="1:4" x14ac:dyDescent="0.25">
      <c r="A394" s="61">
        <v>28976</v>
      </c>
      <c r="B394" s="96">
        <f t="shared" si="12"/>
        <v>1979</v>
      </c>
      <c r="C394" s="96">
        <f t="shared" si="13"/>
        <v>5</v>
      </c>
      <c r="D394" s="16">
        <v>26299.999999999996</v>
      </c>
    </row>
    <row r="395" spans="1:4" x14ac:dyDescent="0.25">
      <c r="A395" s="61">
        <v>29007</v>
      </c>
      <c r="B395" s="96">
        <f t="shared" si="12"/>
        <v>1979</v>
      </c>
      <c r="C395" s="96">
        <f t="shared" si="13"/>
        <v>6</v>
      </c>
      <c r="D395" s="16">
        <v>0</v>
      </c>
    </row>
    <row r="396" spans="1:4" x14ac:dyDescent="0.25">
      <c r="A396" s="61">
        <v>29037</v>
      </c>
      <c r="B396" s="96">
        <f t="shared" si="12"/>
        <v>1979</v>
      </c>
      <c r="C396" s="96">
        <f t="shared" si="13"/>
        <v>7</v>
      </c>
      <c r="D396" s="16">
        <v>0</v>
      </c>
    </row>
    <row r="397" spans="1:4" x14ac:dyDescent="0.25">
      <c r="A397" s="61">
        <v>29068</v>
      </c>
      <c r="B397" s="96">
        <f t="shared" si="12"/>
        <v>1979</v>
      </c>
      <c r="C397" s="96">
        <f t="shared" si="13"/>
        <v>8</v>
      </c>
      <c r="D397" s="16">
        <v>23599.999999999993</v>
      </c>
    </row>
    <row r="398" spans="1:4" x14ac:dyDescent="0.25">
      <c r="A398" s="61">
        <v>29099</v>
      </c>
      <c r="B398" s="96">
        <f t="shared" si="12"/>
        <v>1979</v>
      </c>
      <c r="C398" s="96">
        <f t="shared" si="13"/>
        <v>9</v>
      </c>
      <c r="D398" s="16">
        <v>17600</v>
      </c>
    </row>
    <row r="399" spans="1:4" x14ac:dyDescent="0.25">
      <c r="A399" s="61">
        <v>29129</v>
      </c>
      <c r="B399" s="96">
        <f t="shared" si="12"/>
        <v>1979</v>
      </c>
      <c r="C399" s="96">
        <f t="shared" si="13"/>
        <v>10</v>
      </c>
      <c r="D399" s="16">
        <v>47500</v>
      </c>
    </row>
    <row r="400" spans="1:4" x14ac:dyDescent="0.25">
      <c r="A400" s="61">
        <v>29160</v>
      </c>
      <c r="B400" s="96">
        <f t="shared" si="12"/>
        <v>1979</v>
      </c>
      <c r="C400" s="96">
        <f t="shared" si="13"/>
        <v>11</v>
      </c>
      <c r="D400" s="16">
        <v>0</v>
      </c>
    </row>
    <row r="401" spans="1:4" x14ac:dyDescent="0.25">
      <c r="A401" s="61">
        <v>29190</v>
      </c>
      <c r="B401" s="96">
        <f t="shared" si="12"/>
        <v>1979</v>
      </c>
      <c r="C401" s="96">
        <f t="shared" si="13"/>
        <v>12</v>
      </c>
      <c r="D401" s="16">
        <v>0</v>
      </c>
    </row>
    <row r="402" spans="1:4" x14ac:dyDescent="0.25">
      <c r="A402" s="61">
        <v>29221</v>
      </c>
      <c r="B402" s="96">
        <f t="shared" si="12"/>
        <v>1980</v>
      </c>
      <c r="C402" s="96">
        <f t="shared" si="13"/>
        <v>1</v>
      </c>
      <c r="D402" s="16">
        <v>0</v>
      </c>
    </row>
    <row r="403" spans="1:4" x14ac:dyDescent="0.25">
      <c r="A403" s="61">
        <v>29252</v>
      </c>
      <c r="B403" s="96">
        <f t="shared" si="12"/>
        <v>1980</v>
      </c>
      <c r="C403" s="96">
        <f t="shared" si="13"/>
        <v>2</v>
      </c>
      <c r="D403" s="16">
        <v>0</v>
      </c>
    </row>
    <row r="404" spans="1:4" x14ac:dyDescent="0.25">
      <c r="A404" s="61">
        <v>29281</v>
      </c>
      <c r="B404" s="96">
        <f t="shared" si="12"/>
        <v>1980</v>
      </c>
      <c r="C404" s="96">
        <f t="shared" si="13"/>
        <v>3</v>
      </c>
      <c r="D404" s="16">
        <v>0</v>
      </c>
    </row>
    <row r="405" spans="1:4" x14ac:dyDescent="0.25">
      <c r="A405" s="61">
        <v>29312</v>
      </c>
      <c r="B405" s="96">
        <f t="shared" si="12"/>
        <v>1980</v>
      </c>
      <c r="C405" s="96">
        <f t="shared" si="13"/>
        <v>4</v>
      </c>
      <c r="D405" s="16">
        <v>4700.0000000000173</v>
      </c>
    </row>
    <row r="406" spans="1:4" x14ac:dyDescent="0.25">
      <c r="A406" s="61">
        <v>29342</v>
      </c>
      <c r="B406" s="96">
        <f t="shared" si="12"/>
        <v>1980</v>
      </c>
      <c r="C406" s="96">
        <f t="shared" si="13"/>
        <v>5</v>
      </c>
      <c r="D406" s="16">
        <v>0</v>
      </c>
    </row>
    <row r="407" spans="1:4" x14ac:dyDescent="0.25">
      <c r="A407" s="61">
        <v>29373</v>
      </c>
      <c r="B407" s="96">
        <f t="shared" si="12"/>
        <v>1980</v>
      </c>
      <c r="C407" s="96">
        <f t="shared" si="13"/>
        <v>6</v>
      </c>
      <c r="D407" s="16">
        <v>0</v>
      </c>
    </row>
    <row r="408" spans="1:4" x14ac:dyDescent="0.25">
      <c r="A408" s="61">
        <v>29403</v>
      </c>
      <c r="B408" s="96">
        <f t="shared" si="12"/>
        <v>1980</v>
      </c>
      <c r="C408" s="96">
        <f t="shared" si="13"/>
        <v>7</v>
      </c>
      <c r="D408" s="16">
        <v>24900</v>
      </c>
    </row>
    <row r="409" spans="1:4" x14ac:dyDescent="0.25">
      <c r="A409" s="61">
        <v>29434</v>
      </c>
      <c r="B409" s="96">
        <f t="shared" si="12"/>
        <v>1980</v>
      </c>
      <c r="C409" s="96">
        <f t="shared" si="13"/>
        <v>8</v>
      </c>
      <c r="D409" s="16">
        <v>24599.999999999993</v>
      </c>
    </row>
    <row r="410" spans="1:4" x14ac:dyDescent="0.25">
      <c r="A410" s="61">
        <v>29465</v>
      </c>
      <c r="B410" s="96">
        <f t="shared" si="12"/>
        <v>1980</v>
      </c>
      <c r="C410" s="96">
        <f t="shared" si="13"/>
        <v>9</v>
      </c>
      <c r="D410" s="16">
        <v>17700.000000000004</v>
      </c>
    </row>
    <row r="411" spans="1:4" x14ac:dyDescent="0.25">
      <c r="A411" s="61">
        <v>29495</v>
      </c>
      <c r="B411" s="96">
        <f t="shared" si="12"/>
        <v>1980</v>
      </c>
      <c r="C411" s="96">
        <f t="shared" si="13"/>
        <v>10</v>
      </c>
      <c r="D411" s="16">
        <v>39000</v>
      </c>
    </row>
    <row r="412" spans="1:4" x14ac:dyDescent="0.25">
      <c r="A412" s="61">
        <v>29526</v>
      </c>
      <c r="B412" s="96">
        <f t="shared" si="12"/>
        <v>1980</v>
      </c>
      <c r="C412" s="96">
        <f t="shared" si="13"/>
        <v>11</v>
      </c>
      <c r="D412" s="16">
        <v>35000</v>
      </c>
    </row>
    <row r="413" spans="1:4" x14ac:dyDescent="0.25">
      <c r="A413" s="61">
        <v>29556</v>
      </c>
      <c r="B413" s="96">
        <f t="shared" si="12"/>
        <v>1980</v>
      </c>
      <c r="C413" s="96">
        <f t="shared" si="13"/>
        <v>12</v>
      </c>
      <c r="D413" s="16">
        <v>0</v>
      </c>
    </row>
    <row r="414" spans="1:4" x14ac:dyDescent="0.25">
      <c r="A414" s="61">
        <v>29587</v>
      </c>
      <c r="B414" s="96">
        <f t="shared" si="12"/>
        <v>1981</v>
      </c>
      <c r="C414" s="96">
        <f t="shared" si="13"/>
        <v>1</v>
      </c>
      <c r="D414" s="16">
        <v>0</v>
      </c>
    </row>
    <row r="415" spans="1:4" x14ac:dyDescent="0.25">
      <c r="A415" s="61">
        <v>29618</v>
      </c>
      <c r="B415" s="96">
        <f t="shared" si="12"/>
        <v>1981</v>
      </c>
      <c r="C415" s="96">
        <f t="shared" si="13"/>
        <v>2</v>
      </c>
      <c r="D415" s="16">
        <v>38000</v>
      </c>
    </row>
    <row r="416" spans="1:4" x14ac:dyDescent="0.25">
      <c r="A416" s="61">
        <v>29646</v>
      </c>
      <c r="B416" s="96">
        <f t="shared" si="12"/>
        <v>1981</v>
      </c>
      <c r="C416" s="96">
        <f t="shared" si="13"/>
        <v>3</v>
      </c>
      <c r="D416" s="16">
        <v>32600.000000000007</v>
      </c>
    </row>
    <row r="417" spans="1:4" x14ac:dyDescent="0.25">
      <c r="A417" s="61">
        <v>29677</v>
      </c>
      <c r="B417" s="96">
        <f t="shared" si="12"/>
        <v>1981</v>
      </c>
      <c r="C417" s="96">
        <f t="shared" si="13"/>
        <v>4</v>
      </c>
      <c r="D417" s="16">
        <v>29900.000000000007</v>
      </c>
    </row>
    <row r="418" spans="1:4" x14ac:dyDescent="0.25">
      <c r="A418" s="61">
        <v>29707</v>
      </c>
      <c r="B418" s="96">
        <f t="shared" si="12"/>
        <v>1981</v>
      </c>
      <c r="C418" s="96">
        <f t="shared" si="13"/>
        <v>5</v>
      </c>
      <c r="D418" s="16">
        <v>0</v>
      </c>
    </row>
    <row r="419" spans="1:4" x14ac:dyDescent="0.25">
      <c r="A419" s="61">
        <v>29738</v>
      </c>
      <c r="B419" s="96">
        <f t="shared" si="12"/>
        <v>1981</v>
      </c>
      <c r="C419" s="96">
        <f t="shared" si="13"/>
        <v>6</v>
      </c>
      <c r="D419" s="16">
        <v>0</v>
      </c>
    </row>
    <row r="420" spans="1:4" x14ac:dyDescent="0.25">
      <c r="A420" s="61">
        <v>29768</v>
      </c>
      <c r="B420" s="96">
        <f t="shared" si="12"/>
        <v>1981</v>
      </c>
      <c r="C420" s="96">
        <f t="shared" si="13"/>
        <v>7</v>
      </c>
      <c r="D420" s="16">
        <v>8300.0000000000036</v>
      </c>
    </row>
    <row r="421" spans="1:4" x14ac:dyDescent="0.25">
      <c r="A421" s="61">
        <v>29799</v>
      </c>
      <c r="B421" s="96">
        <f t="shared" si="12"/>
        <v>1981</v>
      </c>
      <c r="C421" s="96">
        <f t="shared" si="13"/>
        <v>8</v>
      </c>
      <c r="D421" s="16">
        <v>0</v>
      </c>
    </row>
    <row r="422" spans="1:4" x14ac:dyDescent="0.25">
      <c r="A422" s="61">
        <v>29830</v>
      </c>
      <c r="B422" s="96">
        <f t="shared" si="12"/>
        <v>1981</v>
      </c>
      <c r="C422" s="96">
        <f t="shared" si="13"/>
        <v>9</v>
      </c>
      <c r="D422" s="16">
        <v>11900.000000000002</v>
      </c>
    </row>
    <row r="423" spans="1:4" x14ac:dyDescent="0.25">
      <c r="A423" s="61">
        <v>29860</v>
      </c>
      <c r="B423" s="96">
        <f t="shared" si="12"/>
        <v>1981</v>
      </c>
      <c r="C423" s="96">
        <f t="shared" si="13"/>
        <v>10</v>
      </c>
      <c r="D423" s="16">
        <v>38300.000000000007</v>
      </c>
    </row>
    <row r="424" spans="1:4" x14ac:dyDescent="0.25">
      <c r="A424" s="61">
        <v>29891</v>
      </c>
      <c r="B424" s="96">
        <f t="shared" si="12"/>
        <v>1981</v>
      </c>
      <c r="C424" s="96">
        <f t="shared" si="13"/>
        <v>11</v>
      </c>
      <c r="D424" s="16">
        <v>2200.0000000000027</v>
      </c>
    </row>
    <row r="425" spans="1:4" x14ac:dyDescent="0.25">
      <c r="A425" s="61">
        <v>29921</v>
      </c>
      <c r="B425" s="96">
        <f t="shared" si="12"/>
        <v>1981</v>
      </c>
      <c r="C425" s="96">
        <f t="shared" si="13"/>
        <v>12</v>
      </c>
      <c r="D425" s="16">
        <v>0</v>
      </c>
    </row>
    <row r="426" spans="1:4" x14ac:dyDescent="0.25">
      <c r="A426" s="61">
        <v>29952</v>
      </c>
      <c r="B426" s="96">
        <f t="shared" si="12"/>
        <v>1982</v>
      </c>
      <c r="C426" s="96">
        <f t="shared" si="13"/>
        <v>1</v>
      </c>
      <c r="D426" s="16">
        <v>13700.000000000004</v>
      </c>
    </row>
    <row r="427" spans="1:4" x14ac:dyDescent="0.25">
      <c r="A427" s="61">
        <v>29983</v>
      </c>
      <c r="B427" s="96">
        <f t="shared" si="12"/>
        <v>1982</v>
      </c>
      <c r="C427" s="96">
        <f t="shared" si="13"/>
        <v>2</v>
      </c>
      <c r="D427" s="16">
        <v>71300</v>
      </c>
    </row>
    <row r="428" spans="1:4" x14ac:dyDescent="0.25">
      <c r="A428" s="61">
        <v>30011</v>
      </c>
      <c r="B428" s="96">
        <f t="shared" si="12"/>
        <v>1982</v>
      </c>
      <c r="C428" s="96">
        <f t="shared" si="13"/>
        <v>3</v>
      </c>
      <c r="D428" s="16">
        <v>88700</v>
      </c>
    </row>
    <row r="429" spans="1:4" x14ac:dyDescent="0.25">
      <c r="A429" s="61">
        <v>30042</v>
      </c>
      <c r="B429" s="96">
        <f t="shared" si="12"/>
        <v>1982</v>
      </c>
      <c r="C429" s="96">
        <f t="shared" si="13"/>
        <v>4</v>
      </c>
      <c r="D429" s="16">
        <v>55700.000000000015</v>
      </c>
    </row>
    <row r="430" spans="1:4" x14ac:dyDescent="0.25">
      <c r="A430" s="61">
        <v>30072</v>
      </c>
      <c r="B430" s="96">
        <f t="shared" si="12"/>
        <v>1982</v>
      </c>
      <c r="C430" s="96">
        <f t="shared" si="13"/>
        <v>5</v>
      </c>
      <c r="D430" s="16">
        <v>62500</v>
      </c>
    </row>
    <row r="431" spans="1:4" x14ac:dyDescent="0.25">
      <c r="A431" s="61">
        <v>30103</v>
      </c>
      <c r="B431" s="96">
        <f t="shared" si="12"/>
        <v>1982</v>
      </c>
      <c r="C431" s="96">
        <f t="shared" si="13"/>
        <v>6</v>
      </c>
      <c r="D431" s="16">
        <v>86999.999999999985</v>
      </c>
    </row>
    <row r="432" spans="1:4" x14ac:dyDescent="0.25">
      <c r="A432" s="61">
        <v>30133</v>
      </c>
      <c r="B432" s="96">
        <f t="shared" si="12"/>
        <v>1982</v>
      </c>
      <c r="C432" s="96">
        <f t="shared" si="13"/>
        <v>7</v>
      </c>
      <c r="D432" s="16">
        <v>23799.999999999996</v>
      </c>
    </row>
    <row r="433" spans="1:4" x14ac:dyDescent="0.25">
      <c r="A433" s="61">
        <v>30164</v>
      </c>
      <c r="B433" s="96">
        <f t="shared" si="12"/>
        <v>1982</v>
      </c>
      <c r="C433" s="96">
        <f t="shared" si="13"/>
        <v>8</v>
      </c>
      <c r="D433" s="16">
        <v>42699.999999999993</v>
      </c>
    </row>
    <row r="434" spans="1:4" x14ac:dyDescent="0.25">
      <c r="A434" s="61">
        <v>30195</v>
      </c>
      <c r="B434" s="96">
        <f t="shared" si="12"/>
        <v>1982</v>
      </c>
      <c r="C434" s="96">
        <f t="shared" si="13"/>
        <v>9</v>
      </c>
      <c r="D434" s="16">
        <v>36100</v>
      </c>
    </row>
    <row r="435" spans="1:4" x14ac:dyDescent="0.25">
      <c r="A435" s="61">
        <v>30225</v>
      </c>
      <c r="B435" s="96">
        <f t="shared" si="12"/>
        <v>1982</v>
      </c>
      <c r="C435" s="96">
        <f t="shared" si="13"/>
        <v>10</v>
      </c>
      <c r="D435" s="16">
        <v>16200.000000000004</v>
      </c>
    </row>
    <row r="436" spans="1:4" x14ac:dyDescent="0.25">
      <c r="A436" s="61">
        <v>30256</v>
      </c>
      <c r="B436" s="96">
        <f t="shared" si="12"/>
        <v>1982</v>
      </c>
      <c r="C436" s="96">
        <f t="shared" si="13"/>
        <v>11</v>
      </c>
      <c r="D436" s="16">
        <v>20699.999999999996</v>
      </c>
    </row>
    <row r="437" spans="1:4" x14ac:dyDescent="0.25">
      <c r="A437" s="61">
        <v>30286</v>
      </c>
      <c r="B437" s="96">
        <f t="shared" si="12"/>
        <v>1982</v>
      </c>
      <c r="C437" s="96">
        <f t="shared" si="13"/>
        <v>12</v>
      </c>
      <c r="D437" s="16">
        <v>0</v>
      </c>
    </row>
    <row r="438" spans="1:4" x14ac:dyDescent="0.25">
      <c r="A438" s="61">
        <v>30317</v>
      </c>
      <c r="B438" s="96">
        <f t="shared" si="12"/>
        <v>1983</v>
      </c>
      <c r="C438" s="96">
        <f t="shared" si="13"/>
        <v>1</v>
      </c>
      <c r="D438" s="16">
        <v>0</v>
      </c>
    </row>
    <row r="439" spans="1:4" x14ac:dyDescent="0.25">
      <c r="A439" s="61">
        <v>30348</v>
      </c>
      <c r="B439" s="96">
        <f t="shared" si="12"/>
        <v>1983</v>
      </c>
      <c r="C439" s="96">
        <f t="shared" si="13"/>
        <v>2</v>
      </c>
      <c r="D439" s="16">
        <v>0</v>
      </c>
    </row>
    <row r="440" spans="1:4" x14ac:dyDescent="0.25">
      <c r="A440" s="61">
        <v>30376</v>
      </c>
      <c r="B440" s="96">
        <f t="shared" si="12"/>
        <v>1983</v>
      </c>
      <c r="C440" s="96">
        <f t="shared" si="13"/>
        <v>3</v>
      </c>
      <c r="D440" s="16">
        <v>11199.999999999989</v>
      </c>
    </row>
    <row r="441" spans="1:4" x14ac:dyDescent="0.25">
      <c r="A441" s="61">
        <v>30407</v>
      </c>
      <c r="B441" s="96">
        <f t="shared" si="12"/>
        <v>1983</v>
      </c>
      <c r="C441" s="96">
        <f t="shared" si="13"/>
        <v>4</v>
      </c>
      <c r="D441" s="16">
        <v>0</v>
      </c>
    </row>
    <row r="442" spans="1:4" x14ac:dyDescent="0.25">
      <c r="A442" s="61">
        <v>30437</v>
      </c>
      <c r="B442" s="96">
        <f t="shared" si="12"/>
        <v>1983</v>
      </c>
      <c r="C442" s="96">
        <f t="shared" si="13"/>
        <v>5</v>
      </c>
      <c r="D442" s="16">
        <v>0</v>
      </c>
    </row>
    <row r="443" spans="1:4" x14ac:dyDescent="0.25">
      <c r="A443" s="61">
        <v>30468</v>
      </c>
      <c r="B443" s="96">
        <f t="shared" si="12"/>
        <v>1983</v>
      </c>
      <c r="C443" s="96">
        <f t="shared" si="13"/>
        <v>6</v>
      </c>
      <c r="D443" s="16">
        <v>0</v>
      </c>
    </row>
    <row r="444" spans="1:4" x14ac:dyDescent="0.25">
      <c r="A444" s="61">
        <v>30498</v>
      </c>
      <c r="B444" s="96">
        <f t="shared" si="12"/>
        <v>1983</v>
      </c>
      <c r="C444" s="96">
        <f t="shared" si="13"/>
        <v>7</v>
      </c>
      <c r="D444" s="16">
        <v>0</v>
      </c>
    </row>
    <row r="445" spans="1:4" x14ac:dyDescent="0.25">
      <c r="A445" s="61">
        <v>30529</v>
      </c>
      <c r="B445" s="96">
        <f t="shared" si="12"/>
        <v>1983</v>
      </c>
      <c r="C445" s="96">
        <f t="shared" si="13"/>
        <v>8</v>
      </c>
      <c r="D445" s="16">
        <v>24000</v>
      </c>
    </row>
    <row r="446" spans="1:4" x14ac:dyDescent="0.25">
      <c r="A446" s="61">
        <v>30560</v>
      </c>
      <c r="B446" s="96">
        <f t="shared" si="12"/>
        <v>1983</v>
      </c>
      <c r="C446" s="96">
        <f t="shared" si="13"/>
        <v>9</v>
      </c>
      <c r="D446" s="16">
        <v>0</v>
      </c>
    </row>
    <row r="447" spans="1:4" x14ac:dyDescent="0.25">
      <c r="A447" s="61">
        <v>30590</v>
      </c>
      <c r="B447" s="96">
        <f t="shared" si="12"/>
        <v>1983</v>
      </c>
      <c r="C447" s="96">
        <f t="shared" si="13"/>
        <v>10</v>
      </c>
      <c r="D447" s="16">
        <v>0</v>
      </c>
    </row>
    <row r="448" spans="1:4" x14ac:dyDescent="0.25">
      <c r="A448" s="61">
        <v>30621</v>
      </c>
      <c r="B448" s="96">
        <f t="shared" si="12"/>
        <v>1983</v>
      </c>
      <c r="C448" s="96">
        <f t="shared" si="13"/>
        <v>11</v>
      </c>
      <c r="D448" s="16">
        <v>0</v>
      </c>
    </row>
    <row r="449" spans="1:4" x14ac:dyDescent="0.25">
      <c r="A449" s="61">
        <v>30651</v>
      </c>
      <c r="B449" s="96">
        <f t="shared" si="12"/>
        <v>1983</v>
      </c>
      <c r="C449" s="96">
        <f t="shared" si="13"/>
        <v>12</v>
      </c>
      <c r="D449" s="16">
        <v>0</v>
      </c>
    </row>
    <row r="450" spans="1:4" x14ac:dyDescent="0.25">
      <c r="A450" s="61">
        <v>30682</v>
      </c>
      <c r="B450" s="96">
        <f t="shared" si="12"/>
        <v>1984</v>
      </c>
      <c r="C450" s="96">
        <f t="shared" si="13"/>
        <v>1</v>
      </c>
      <c r="D450" s="16">
        <v>0</v>
      </c>
    </row>
    <row r="451" spans="1:4" x14ac:dyDescent="0.25">
      <c r="A451" s="61">
        <v>30713</v>
      </c>
      <c r="B451" s="96">
        <f t="shared" si="12"/>
        <v>1984</v>
      </c>
      <c r="C451" s="96">
        <f t="shared" si="13"/>
        <v>2</v>
      </c>
      <c r="D451" s="16">
        <v>0</v>
      </c>
    </row>
    <row r="452" spans="1:4" x14ac:dyDescent="0.25">
      <c r="A452" s="61">
        <v>30742</v>
      </c>
      <c r="B452" s="96">
        <f t="shared" si="12"/>
        <v>1984</v>
      </c>
      <c r="C452" s="96">
        <f t="shared" si="13"/>
        <v>3</v>
      </c>
      <c r="D452" s="16">
        <v>0</v>
      </c>
    </row>
    <row r="453" spans="1:4" x14ac:dyDescent="0.25">
      <c r="A453" s="61">
        <v>30773</v>
      </c>
      <c r="B453" s="96">
        <f t="shared" si="12"/>
        <v>1984</v>
      </c>
      <c r="C453" s="96">
        <f t="shared" si="13"/>
        <v>4</v>
      </c>
      <c r="D453" s="16">
        <v>0</v>
      </c>
    </row>
    <row r="454" spans="1:4" x14ac:dyDescent="0.25">
      <c r="A454" s="61">
        <v>30803</v>
      </c>
      <c r="B454" s="96">
        <f t="shared" si="12"/>
        <v>1984</v>
      </c>
      <c r="C454" s="96">
        <f t="shared" si="13"/>
        <v>5</v>
      </c>
      <c r="D454" s="16">
        <v>0</v>
      </c>
    </row>
    <row r="455" spans="1:4" x14ac:dyDescent="0.25">
      <c r="A455" s="61">
        <v>30834</v>
      </c>
      <c r="B455" s="96">
        <f t="shared" ref="B455:B518" si="14">YEAR(A455)</f>
        <v>1984</v>
      </c>
      <c r="C455" s="96">
        <f t="shared" ref="C455:C518" si="15">MONTH(A455)</f>
        <v>6</v>
      </c>
      <c r="D455" s="16">
        <v>0</v>
      </c>
    </row>
    <row r="456" spans="1:4" x14ac:dyDescent="0.25">
      <c r="A456" s="61">
        <v>30864</v>
      </c>
      <c r="B456" s="96">
        <f t="shared" si="14"/>
        <v>1984</v>
      </c>
      <c r="C456" s="96">
        <f t="shared" si="15"/>
        <v>7</v>
      </c>
      <c r="D456" s="16">
        <v>0</v>
      </c>
    </row>
    <row r="457" spans="1:4" x14ac:dyDescent="0.25">
      <c r="A457" s="61">
        <v>30895</v>
      </c>
      <c r="B457" s="96">
        <f t="shared" si="14"/>
        <v>1984</v>
      </c>
      <c r="C457" s="96">
        <f t="shared" si="15"/>
        <v>8</v>
      </c>
      <c r="D457" s="16">
        <v>24000</v>
      </c>
    </row>
    <row r="458" spans="1:4" x14ac:dyDescent="0.25">
      <c r="A458" s="61">
        <v>30926</v>
      </c>
      <c r="B458" s="96">
        <f t="shared" si="14"/>
        <v>1984</v>
      </c>
      <c r="C458" s="96">
        <f t="shared" si="15"/>
        <v>9</v>
      </c>
      <c r="D458" s="16">
        <v>0</v>
      </c>
    </row>
    <row r="459" spans="1:4" x14ac:dyDescent="0.25">
      <c r="A459" s="61">
        <v>30956</v>
      </c>
      <c r="B459" s="96">
        <f t="shared" si="14"/>
        <v>1984</v>
      </c>
      <c r="C459" s="96">
        <f t="shared" si="15"/>
        <v>10</v>
      </c>
      <c r="D459" s="16">
        <v>0</v>
      </c>
    </row>
    <row r="460" spans="1:4" x14ac:dyDescent="0.25">
      <c r="A460" s="61">
        <v>30987</v>
      </c>
      <c r="B460" s="96">
        <f t="shared" si="14"/>
        <v>1984</v>
      </c>
      <c r="C460" s="96">
        <f t="shared" si="15"/>
        <v>11</v>
      </c>
      <c r="D460" s="16">
        <v>0</v>
      </c>
    </row>
    <row r="461" spans="1:4" x14ac:dyDescent="0.25">
      <c r="A461" s="61">
        <v>31017</v>
      </c>
      <c r="B461" s="96">
        <f t="shared" si="14"/>
        <v>1984</v>
      </c>
      <c r="C461" s="96">
        <f t="shared" si="15"/>
        <v>12</v>
      </c>
      <c r="D461" s="16">
        <v>0</v>
      </c>
    </row>
    <row r="462" spans="1:4" x14ac:dyDescent="0.25">
      <c r="A462" s="61">
        <v>31048</v>
      </c>
      <c r="B462" s="96">
        <f t="shared" si="14"/>
        <v>1985</v>
      </c>
      <c r="C462" s="96">
        <f t="shared" si="15"/>
        <v>1</v>
      </c>
      <c r="D462" s="16">
        <v>0</v>
      </c>
    </row>
    <row r="463" spans="1:4" x14ac:dyDescent="0.25">
      <c r="A463" s="61">
        <v>31079</v>
      </c>
      <c r="B463" s="96">
        <f t="shared" si="14"/>
        <v>1985</v>
      </c>
      <c r="C463" s="96">
        <f t="shared" si="15"/>
        <v>2</v>
      </c>
      <c r="D463" s="16">
        <v>0</v>
      </c>
    </row>
    <row r="464" spans="1:4" x14ac:dyDescent="0.25">
      <c r="A464" s="61">
        <v>31107</v>
      </c>
      <c r="B464" s="96">
        <f t="shared" si="14"/>
        <v>1985</v>
      </c>
      <c r="C464" s="96">
        <f t="shared" si="15"/>
        <v>3</v>
      </c>
      <c r="D464" s="16">
        <v>0</v>
      </c>
    </row>
    <row r="465" spans="1:4" x14ac:dyDescent="0.25">
      <c r="A465" s="61">
        <v>31138</v>
      </c>
      <c r="B465" s="96">
        <f t="shared" si="14"/>
        <v>1985</v>
      </c>
      <c r="C465" s="96">
        <f t="shared" si="15"/>
        <v>4</v>
      </c>
      <c r="D465" s="16">
        <v>0</v>
      </c>
    </row>
    <row r="466" spans="1:4" x14ac:dyDescent="0.25">
      <c r="A466" s="61">
        <v>31168</v>
      </c>
      <c r="B466" s="96">
        <f t="shared" si="14"/>
        <v>1985</v>
      </c>
      <c r="C466" s="96">
        <f t="shared" si="15"/>
        <v>5</v>
      </c>
      <c r="D466" s="16">
        <v>16700.000000000018</v>
      </c>
    </row>
    <row r="467" spans="1:4" x14ac:dyDescent="0.25">
      <c r="A467" s="61">
        <v>31199</v>
      </c>
      <c r="B467" s="96">
        <f t="shared" si="14"/>
        <v>1985</v>
      </c>
      <c r="C467" s="96">
        <f t="shared" si="15"/>
        <v>6</v>
      </c>
      <c r="D467" s="16">
        <v>38999.999999999985</v>
      </c>
    </row>
    <row r="468" spans="1:4" x14ac:dyDescent="0.25">
      <c r="A468" s="61">
        <v>31229</v>
      </c>
      <c r="B468" s="96">
        <f t="shared" si="14"/>
        <v>1985</v>
      </c>
      <c r="C468" s="96">
        <f t="shared" si="15"/>
        <v>7</v>
      </c>
      <c r="D468" s="16">
        <v>25299.999999999996</v>
      </c>
    </row>
    <row r="469" spans="1:4" x14ac:dyDescent="0.25">
      <c r="A469" s="61">
        <v>31260</v>
      </c>
      <c r="B469" s="96">
        <f t="shared" si="14"/>
        <v>1985</v>
      </c>
      <c r="C469" s="96">
        <f t="shared" si="15"/>
        <v>8</v>
      </c>
      <c r="D469" s="16">
        <v>27299.999999999996</v>
      </c>
    </row>
    <row r="470" spans="1:4" x14ac:dyDescent="0.25">
      <c r="A470" s="61">
        <v>31291</v>
      </c>
      <c r="B470" s="96">
        <f t="shared" si="14"/>
        <v>1985</v>
      </c>
      <c r="C470" s="96">
        <f t="shared" si="15"/>
        <v>9</v>
      </c>
      <c r="D470" s="16">
        <v>0</v>
      </c>
    </row>
    <row r="471" spans="1:4" x14ac:dyDescent="0.25">
      <c r="A471" s="61">
        <v>31321</v>
      </c>
      <c r="B471" s="96">
        <f t="shared" si="14"/>
        <v>1985</v>
      </c>
      <c r="C471" s="96">
        <f t="shared" si="15"/>
        <v>10</v>
      </c>
      <c r="D471" s="16">
        <v>5699.9999999999891</v>
      </c>
    </row>
    <row r="472" spans="1:4" x14ac:dyDescent="0.25">
      <c r="A472" s="61">
        <v>31352</v>
      </c>
      <c r="B472" s="96">
        <f t="shared" si="14"/>
        <v>1985</v>
      </c>
      <c r="C472" s="96">
        <f t="shared" si="15"/>
        <v>11</v>
      </c>
      <c r="D472" s="16">
        <v>6000</v>
      </c>
    </row>
    <row r="473" spans="1:4" x14ac:dyDescent="0.25">
      <c r="A473" s="61">
        <v>31382</v>
      </c>
      <c r="B473" s="96">
        <f t="shared" si="14"/>
        <v>1985</v>
      </c>
      <c r="C473" s="96">
        <f t="shared" si="15"/>
        <v>12</v>
      </c>
      <c r="D473" s="16">
        <v>0</v>
      </c>
    </row>
    <row r="474" spans="1:4" x14ac:dyDescent="0.25">
      <c r="A474" s="61">
        <v>31413</v>
      </c>
      <c r="B474" s="96">
        <f t="shared" si="14"/>
        <v>1986</v>
      </c>
      <c r="C474" s="96">
        <f t="shared" si="15"/>
        <v>1</v>
      </c>
      <c r="D474" s="16">
        <v>0</v>
      </c>
    </row>
    <row r="475" spans="1:4" x14ac:dyDescent="0.25">
      <c r="A475" s="61">
        <v>31444</v>
      </c>
      <c r="B475" s="96">
        <f t="shared" si="14"/>
        <v>1986</v>
      </c>
      <c r="C475" s="96">
        <f t="shared" si="15"/>
        <v>2</v>
      </c>
      <c r="D475" s="16">
        <v>0</v>
      </c>
    </row>
    <row r="476" spans="1:4" x14ac:dyDescent="0.25">
      <c r="A476" s="61">
        <v>31472</v>
      </c>
      <c r="B476" s="96">
        <f t="shared" si="14"/>
        <v>1986</v>
      </c>
      <c r="C476" s="96">
        <f t="shared" si="15"/>
        <v>3</v>
      </c>
      <c r="D476" s="16">
        <v>9699.9999999999891</v>
      </c>
    </row>
    <row r="477" spans="1:4" x14ac:dyDescent="0.25">
      <c r="A477" s="61">
        <v>31503</v>
      </c>
      <c r="B477" s="96">
        <f t="shared" si="14"/>
        <v>1986</v>
      </c>
      <c r="C477" s="96">
        <f t="shared" si="15"/>
        <v>4</v>
      </c>
      <c r="D477" s="16">
        <v>0</v>
      </c>
    </row>
    <row r="478" spans="1:4" x14ac:dyDescent="0.25">
      <c r="A478" s="61">
        <v>31533</v>
      </c>
      <c r="B478" s="96">
        <f t="shared" si="14"/>
        <v>1986</v>
      </c>
      <c r="C478" s="96">
        <f t="shared" si="15"/>
        <v>5</v>
      </c>
      <c r="D478" s="16">
        <v>0</v>
      </c>
    </row>
    <row r="479" spans="1:4" x14ac:dyDescent="0.25">
      <c r="A479" s="61">
        <v>31564</v>
      </c>
      <c r="B479" s="96">
        <f t="shared" si="14"/>
        <v>1986</v>
      </c>
      <c r="C479" s="96">
        <f t="shared" si="15"/>
        <v>6</v>
      </c>
      <c r="D479" s="16">
        <v>0</v>
      </c>
    </row>
    <row r="480" spans="1:4" x14ac:dyDescent="0.25">
      <c r="A480" s="61">
        <v>31594</v>
      </c>
      <c r="B480" s="96">
        <f t="shared" si="14"/>
        <v>1986</v>
      </c>
      <c r="C480" s="96">
        <f t="shared" si="15"/>
        <v>7</v>
      </c>
      <c r="D480" s="16">
        <v>18699.999999999996</v>
      </c>
    </row>
    <row r="481" spans="1:4" x14ac:dyDescent="0.25">
      <c r="A481" s="61">
        <v>31625</v>
      </c>
      <c r="B481" s="96">
        <f t="shared" si="14"/>
        <v>1986</v>
      </c>
      <c r="C481" s="96">
        <f t="shared" si="15"/>
        <v>8</v>
      </c>
      <c r="D481" s="16">
        <v>24599.999999999993</v>
      </c>
    </row>
    <row r="482" spans="1:4" x14ac:dyDescent="0.25">
      <c r="A482" s="61">
        <v>31656</v>
      </c>
      <c r="B482" s="96">
        <f t="shared" si="14"/>
        <v>1986</v>
      </c>
      <c r="C482" s="96">
        <f t="shared" si="15"/>
        <v>9</v>
      </c>
      <c r="D482" s="16">
        <v>0</v>
      </c>
    </row>
    <row r="483" spans="1:4" x14ac:dyDescent="0.25">
      <c r="A483" s="61">
        <v>31686</v>
      </c>
      <c r="B483" s="96">
        <f t="shared" si="14"/>
        <v>1986</v>
      </c>
      <c r="C483" s="96">
        <f t="shared" si="15"/>
        <v>10</v>
      </c>
      <c r="D483" s="16">
        <v>0</v>
      </c>
    </row>
    <row r="484" spans="1:4" x14ac:dyDescent="0.25">
      <c r="A484" s="61">
        <v>31717</v>
      </c>
      <c r="B484" s="96">
        <f t="shared" si="14"/>
        <v>1986</v>
      </c>
      <c r="C484" s="96">
        <f t="shared" si="15"/>
        <v>11</v>
      </c>
      <c r="D484" s="16">
        <v>0</v>
      </c>
    </row>
    <row r="485" spans="1:4" x14ac:dyDescent="0.25">
      <c r="A485" s="61">
        <v>31747</v>
      </c>
      <c r="B485" s="96">
        <f t="shared" si="14"/>
        <v>1986</v>
      </c>
      <c r="C485" s="96">
        <f t="shared" si="15"/>
        <v>12</v>
      </c>
      <c r="D485" s="16">
        <v>0</v>
      </c>
    </row>
    <row r="486" spans="1:4" x14ac:dyDescent="0.25">
      <c r="A486" s="61">
        <v>31778</v>
      </c>
      <c r="B486" s="96">
        <f t="shared" si="14"/>
        <v>1987</v>
      </c>
      <c r="C486" s="96">
        <f t="shared" si="15"/>
        <v>1</v>
      </c>
      <c r="D486" s="16">
        <v>0</v>
      </c>
    </row>
    <row r="487" spans="1:4" x14ac:dyDescent="0.25">
      <c r="A487" s="61">
        <v>31809</v>
      </c>
      <c r="B487" s="96">
        <f t="shared" si="14"/>
        <v>1987</v>
      </c>
      <c r="C487" s="96">
        <f t="shared" si="15"/>
        <v>2</v>
      </c>
      <c r="D487" s="16">
        <v>0</v>
      </c>
    </row>
    <row r="488" spans="1:4" x14ac:dyDescent="0.25">
      <c r="A488" s="61">
        <v>31837</v>
      </c>
      <c r="B488" s="96">
        <f t="shared" si="14"/>
        <v>1987</v>
      </c>
      <c r="C488" s="96">
        <f t="shared" si="15"/>
        <v>3</v>
      </c>
      <c r="D488" s="16">
        <v>0</v>
      </c>
    </row>
    <row r="489" spans="1:4" x14ac:dyDescent="0.25">
      <c r="A489" s="61">
        <v>31868</v>
      </c>
      <c r="B489" s="96">
        <f t="shared" si="14"/>
        <v>1987</v>
      </c>
      <c r="C489" s="96">
        <f t="shared" si="15"/>
        <v>4</v>
      </c>
      <c r="D489" s="16">
        <v>0</v>
      </c>
    </row>
    <row r="490" spans="1:4" x14ac:dyDescent="0.25">
      <c r="A490" s="61">
        <v>31898</v>
      </c>
      <c r="B490" s="96">
        <f t="shared" si="14"/>
        <v>1987</v>
      </c>
      <c r="C490" s="96">
        <f t="shared" si="15"/>
        <v>5</v>
      </c>
      <c r="D490" s="16">
        <v>0</v>
      </c>
    </row>
    <row r="491" spans="1:4" x14ac:dyDescent="0.25">
      <c r="A491" s="61">
        <v>31929</v>
      </c>
      <c r="B491" s="96">
        <f t="shared" si="14"/>
        <v>1987</v>
      </c>
      <c r="C491" s="96">
        <f t="shared" si="15"/>
        <v>6</v>
      </c>
      <c r="D491" s="16">
        <v>0</v>
      </c>
    </row>
    <row r="492" spans="1:4" x14ac:dyDescent="0.25">
      <c r="A492" s="61">
        <v>31959</v>
      </c>
      <c r="B492" s="96">
        <f t="shared" si="14"/>
        <v>1987</v>
      </c>
      <c r="C492" s="96">
        <f t="shared" si="15"/>
        <v>7</v>
      </c>
      <c r="D492" s="16">
        <v>0</v>
      </c>
    </row>
    <row r="493" spans="1:4" x14ac:dyDescent="0.25">
      <c r="A493" s="61">
        <v>31990</v>
      </c>
      <c r="B493" s="96">
        <f t="shared" si="14"/>
        <v>1987</v>
      </c>
      <c r="C493" s="96">
        <f t="shared" si="15"/>
        <v>8</v>
      </c>
      <c r="D493" s="16">
        <v>24400</v>
      </c>
    </row>
    <row r="494" spans="1:4" x14ac:dyDescent="0.25">
      <c r="A494" s="61">
        <v>32021</v>
      </c>
      <c r="B494" s="96">
        <f t="shared" si="14"/>
        <v>1987</v>
      </c>
      <c r="C494" s="96">
        <f t="shared" si="15"/>
        <v>9</v>
      </c>
      <c r="D494" s="16">
        <v>0</v>
      </c>
    </row>
    <row r="495" spans="1:4" x14ac:dyDescent="0.25">
      <c r="A495" s="61">
        <v>32051</v>
      </c>
      <c r="B495" s="96">
        <f t="shared" si="14"/>
        <v>1987</v>
      </c>
      <c r="C495" s="96">
        <f t="shared" si="15"/>
        <v>10</v>
      </c>
      <c r="D495" s="16">
        <v>0</v>
      </c>
    </row>
    <row r="496" spans="1:4" x14ac:dyDescent="0.25">
      <c r="A496" s="61">
        <v>32082</v>
      </c>
      <c r="B496" s="96">
        <f t="shared" si="14"/>
        <v>1987</v>
      </c>
      <c r="C496" s="96">
        <f t="shared" si="15"/>
        <v>11</v>
      </c>
      <c r="D496" s="16">
        <v>0</v>
      </c>
    </row>
    <row r="497" spans="1:4" x14ac:dyDescent="0.25">
      <c r="A497" s="61">
        <v>32112</v>
      </c>
      <c r="B497" s="96">
        <f t="shared" si="14"/>
        <v>1987</v>
      </c>
      <c r="C497" s="96">
        <f t="shared" si="15"/>
        <v>12</v>
      </c>
      <c r="D497" s="16">
        <v>0</v>
      </c>
    </row>
    <row r="498" spans="1:4" x14ac:dyDescent="0.25">
      <c r="A498" s="61">
        <v>32143</v>
      </c>
      <c r="B498" s="96">
        <f t="shared" si="14"/>
        <v>1988</v>
      </c>
      <c r="C498" s="96">
        <f t="shared" si="15"/>
        <v>1</v>
      </c>
      <c r="D498" s="16">
        <v>0</v>
      </c>
    </row>
    <row r="499" spans="1:4" x14ac:dyDescent="0.25">
      <c r="A499" s="61">
        <v>32174</v>
      </c>
      <c r="B499" s="96">
        <f t="shared" si="14"/>
        <v>1988</v>
      </c>
      <c r="C499" s="96">
        <f t="shared" si="15"/>
        <v>2</v>
      </c>
      <c r="D499" s="16">
        <v>0</v>
      </c>
    </row>
    <row r="500" spans="1:4" x14ac:dyDescent="0.25">
      <c r="A500" s="61">
        <v>32203</v>
      </c>
      <c r="B500" s="96">
        <f t="shared" si="14"/>
        <v>1988</v>
      </c>
      <c r="C500" s="96">
        <f t="shared" si="15"/>
        <v>3</v>
      </c>
      <c r="D500" s="16">
        <v>10199.999999999989</v>
      </c>
    </row>
    <row r="501" spans="1:4" x14ac:dyDescent="0.25">
      <c r="A501" s="61">
        <v>32234</v>
      </c>
      <c r="B501" s="96">
        <f t="shared" si="14"/>
        <v>1988</v>
      </c>
      <c r="C501" s="96">
        <f t="shared" si="15"/>
        <v>4</v>
      </c>
      <c r="D501" s="16">
        <v>18200.000000000018</v>
      </c>
    </row>
    <row r="502" spans="1:4" x14ac:dyDescent="0.25">
      <c r="A502" s="61">
        <v>32264</v>
      </c>
      <c r="B502" s="96">
        <f t="shared" si="14"/>
        <v>1988</v>
      </c>
      <c r="C502" s="96">
        <f t="shared" si="15"/>
        <v>5</v>
      </c>
      <c r="D502" s="16">
        <v>1400.0000000000057</v>
      </c>
    </row>
    <row r="503" spans="1:4" x14ac:dyDescent="0.25">
      <c r="A503" s="61">
        <v>32295</v>
      </c>
      <c r="B503" s="96">
        <f t="shared" si="14"/>
        <v>1988</v>
      </c>
      <c r="C503" s="96">
        <f t="shared" si="15"/>
        <v>6</v>
      </c>
      <c r="D503" s="16">
        <v>99100</v>
      </c>
    </row>
    <row r="504" spans="1:4" x14ac:dyDescent="0.25">
      <c r="A504" s="61">
        <v>32325</v>
      </c>
      <c r="B504" s="96">
        <f t="shared" si="14"/>
        <v>1988</v>
      </c>
      <c r="C504" s="96">
        <f t="shared" si="15"/>
        <v>7</v>
      </c>
      <c r="D504" s="16">
        <v>0</v>
      </c>
    </row>
    <row r="505" spans="1:4" x14ac:dyDescent="0.25">
      <c r="A505" s="61">
        <v>32356</v>
      </c>
      <c r="B505" s="96">
        <f t="shared" si="14"/>
        <v>1988</v>
      </c>
      <c r="C505" s="96">
        <f t="shared" si="15"/>
        <v>8</v>
      </c>
      <c r="D505" s="16">
        <v>30400</v>
      </c>
    </row>
    <row r="506" spans="1:4" x14ac:dyDescent="0.25">
      <c r="A506" s="61">
        <v>32387</v>
      </c>
      <c r="B506" s="96">
        <f t="shared" si="14"/>
        <v>1988</v>
      </c>
      <c r="C506" s="96">
        <f t="shared" si="15"/>
        <v>9</v>
      </c>
      <c r="D506" s="16">
        <v>17700.000000000004</v>
      </c>
    </row>
    <row r="507" spans="1:4" x14ac:dyDescent="0.25">
      <c r="A507" s="61">
        <v>32417</v>
      </c>
      <c r="B507" s="96">
        <f t="shared" si="14"/>
        <v>1988</v>
      </c>
      <c r="C507" s="96">
        <f t="shared" si="15"/>
        <v>10</v>
      </c>
      <c r="D507" s="16">
        <v>26200.000000000004</v>
      </c>
    </row>
    <row r="508" spans="1:4" x14ac:dyDescent="0.25">
      <c r="A508" s="61">
        <v>32448</v>
      </c>
      <c r="B508" s="96">
        <f t="shared" si="14"/>
        <v>1988</v>
      </c>
      <c r="C508" s="96">
        <f t="shared" si="15"/>
        <v>11</v>
      </c>
      <c r="D508" s="16">
        <v>0</v>
      </c>
    </row>
    <row r="509" spans="1:4" x14ac:dyDescent="0.25">
      <c r="A509" s="61">
        <v>32478</v>
      </c>
      <c r="B509" s="96">
        <f t="shared" si="14"/>
        <v>1988</v>
      </c>
      <c r="C509" s="96">
        <f t="shared" si="15"/>
        <v>12</v>
      </c>
      <c r="D509" s="16">
        <v>0</v>
      </c>
    </row>
    <row r="510" spans="1:4" x14ac:dyDescent="0.25">
      <c r="A510" s="61">
        <v>32509</v>
      </c>
      <c r="B510" s="96">
        <f t="shared" si="14"/>
        <v>1989</v>
      </c>
      <c r="C510" s="96">
        <f t="shared" si="15"/>
        <v>1</v>
      </c>
      <c r="D510" s="16">
        <v>0</v>
      </c>
    </row>
    <row r="511" spans="1:4" x14ac:dyDescent="0.25">
      <c r="A511" s="61">
        <v>32540</v>
      </c>
      <c r="B511" s="96">
        <f t="shared" si="14"/>
        <v>1989</v>
      </c>
      <c r="C511" s="96">
        <f t="shared" si="15"/>
        <v>2</v>
      </c>
      <c r="D511" s="16">
        <v>60200</v>
      </c>
    </row>
    <row r="512" spans="1:4" x14ac:dyDescent="0.25">
      <c r="A512" s="61">
        <v>32568</v>
      </c>
      <c r="B512" s="96">
        <f t="shared" si="14"/>
        <v>1989</v>
      </c>
      <c r="C512" s="96">
        <f t="shared" si="15"/>
        <v>3</v>
      </c>
      <c r="D512" s="16">
        <v>60400.000000000007</v>
      </c>
    </row>
    <row r="513" spans="1:4" x14ac:dyDescent="0.25">
      <c r="A513" s="61">
        <v>32599</v>
      </c>
      <c r="B513" s="96">
        <f t="shared" si="14"/>
        <v>1989</v>
      </c>
      <c r="C513" s="96">
        <f t="shared" si="15"/>
        <v>4</v>
      </c>
      <c r="D513" s="16">
        <v>68200.000000000015</v>
      </c>
    </row>
    <row r="514" spans="1:4" x14ac:dyDescent="0.25">
      <c r="A514" s="61">
        <v>32629</v>
      </c>
      <c r="B514" s="96">
        <f t="shared" si="14"/>
        <v>1989</v>
      </c>
      <c r="C514" s="96">
        <f t="shared" si="15"/>
        <v>5</v>
      </c>
      <c r="D514" s="16">
        <v>45500</v>
      </c>
    </row>
    <row r="515" spans="1:4" x14ac:dyDescent="0.25">
      <c r="A515" s="61">
        <v>32660</v>
      </c>
      <c r="B515" s="96">
        <f t="shared" si="14"/>
        <v>1989</v>
      </c>
      <c r="C515" s="96">
        <f t="shared" si="15"/>
        <v>6</v>
      </c>
      <c r="D515" s="16">
        <v>96199.999999999985</v>
      </c>
    </row>
    <row r="516" spans="1:4" x14ac:dyDescent="0.25">
      <c r="A516" s="61">
        <v>32690</v>
      </c>
      <c r="B516" s="96">
        <f t="shared" si="14"/>
        <v>1989</v>
      </c>
      <c r="C516" s="96">
        <f t="shared" si="15"/>
        <v>7</v>
      </c>
      <c r="D516" s="16">
        <v>0</v>
      </c>
    </row>
    <row r="517" spans="1:4" x14ac:dyDescent="0.25">
      <c r="A517" s="61">
        <v>32721</v>
      </c>
      <c r="B517" s="96">
        <f t="shared" si="14"/>
        <v>1989</v>
      </c>
      <c r="C517" s="96">
        <f t="shared" si="15"/>
        <v>8</v>
      </c>
      <c r="D517" s="16">
        <v>47500</v>
      </c>
    </row>
    <row r="518" spans="1:4" x14ac:dyDescent="0.25">
      <c r="A518" s="61">
        <v>32752</v>
      </c>
      <c r="B518" s="96">
        <f t="shared" si="14"/>
        <v>1989</v>
      </c>
      <c r="C518" s="96">
        <f t="shared" si="15"/>
        <v>9</v>
      </c>
      <c r="D518" s="16">
        <v>0</v>
      </c>
    </row>
    <row r="519" spans="1:4" x14ac:dyDescent="0.25">
      <c r="A519" s="61">
        <v>32782</v>
      </c>
      <c r="B519" s="96">
        <f t="shared" ref="B519:B581" si="16">YEAR(A519)</f>
        <v>1989</v>
      </c>
      <c r="C519" s="96">
        <f t="shared" ref="C519:C581" si="17">MONTH(A519)</f>
        <v>10</v>
      </c>
      <c r="D519" s="16">
        <v>50300.000000000007</v>
      </c>
    </row>
    <row r="520" spans="1:4" x14ac:dyDescent="0.25">
      <c r="A520" s="61">
        <v>32813</v>
      </c>
      <c r="B520" s="96">
        <f t="shared" si="16"/>
        <v>1989</v>
      </c>
      <c r="C520" s="96">
        <f t="shared" si="17"/>
        <v>11</v>
      </c>
      <c r="D520" s="16">
        <v>24799.999999999996</v>
      </c>
    </row>
    <row r="521" spans="1:4" x14ac:dyDescent="0.25">
      <c r="A521" s="61">
        <v>32843</v>
      </c>
      <c r="B521" s="96">
        <f t="shared" si="16"/>
        <v>1989</v>
      </c>
      <c r="C521" s="96">
        <f t="shared" si="17"/>
        <v>12</v>
      </c>
      <c r="D521" s="16">
        <v>28400</v>
      </c>
    </row>
    <row r="522" spans="1:4" x14ac:dyDescent="0.25">
      <c r="A522" s="61">
        <v>32874</v>
      </c>
      <c r="B522" s="96">
        <f t="shared" si="16"/>
        <v>1990</v>
      </c>
      <c r="C522" s="96">
        <f t="shared" si="17"/>
        <v>1</v>
      </c>
      <c r="D522" s="16">
        <v>0</v>
      </c>
    </row>
    <row r="523" spans="1:4" x14ac:dyDescent="0.25">
      <c r="A523" s="61">
        <v>32905</v>
      </c>
      <c r="B523" s="96">
        <f t="shared" si="16"/>
        <v>1990</v>
      </c>
      <c r="C523" s="96">
        <f t="shared" si="17"/>
        <v>2</v>
      </c>
      <c r="D523" s="16">
        <v>57500</v>
      </c>
    </row>
    <row r="524" spans="1:4" x14ac:dyDescent="0.25">
      <c r="A524" s="61">
        <v>32933</v>
      </c>
      <c r="B524" s="96">
        <f t="shared" si="16"/>
        <v>1990</v>
      </c>
      <c r="C524" s="96">
        <f t="shared" si="17"/>
        <v>3</v>
      </c>
      <c r="D524" s="16">
        <v>70400</v>
      </c>
    </row>
    <row r="525" spans="1:4" x14ac:dyDescent="0.25">
      <c r="A525" s="61">
        <v>32964</v>
      </c>
      <c r="B525" s="96">
        <f t="shared" si="16"/>
        <v>1990</v>
      </c>
      <c r="C525" s="96">
        <f t="shared" si="17"/>
        <v>4</v>
      </c>
      <c r="D525" s="16">
        <v>72200.000000000015</v>
      </c>
    </row>
    <row r="526" spans="1:4" x14ac:dyDescent="0.25">
      <c r="A526" s="61">
        <v>32994</v>
      </c>
      <c r="B526" s="96">
        <f t="shared" si="16"/>
        <v>1990</v>
      </c>
      <c r="C526" s="96">
        <f t="shared" si="17"/>
        <v>5</v>
      </c>
      <c r="D526" s="16">
        <v>42099.999999999993</v>
      </c>
    </row>
    <row r="527" spans="1:4" x14ac:dyDescent="0.25">
      <c r="A527" s="61">
        <v>33025</v>
      </c>
      <c r="B527" s="96">
        <f t="shared" si="16"/>
        <v>1990</v>
      </c>
      <c r="C527" s="96">
        <f t="shared" si="17"/>
        <v>6</v>
      </c>
      <c r="D527" s="16">
        <v>86799.999999999985</v>
      </c>
    </row>
    <row r="528" spans="1:4" x14ac:dyDescent="0.25">
      <c r="A528" s="61">
        <v>33055</v>
      </c>
      <c r="B528" s="96">
        <f t="shared" si="16"/>
        <v>1990</v>
      </c>
      <c r="C528" s="96">
        <f t="shared" si="17"/>
        <v>7</v>
      </c>
      <c r="D528" s="16">
        <v>50099.999999999993</v>
      </c>
    </row>
    <row r="529" spans="1:4" x14ac:dyDescent="0.25">
      <c r="A529" s="61">
        <v>33086</v>
      </c>
      <c r="B529" s="96">
        <f t="shared" si="16"/>
        <v>1990</v>
      </c>
      <c r="C529" s="96">
        <f t="shared" si="17"/>
        <v>8</v>
      </c>
      <c r="D529" s="16">
        <v>46699.999999999993</v>
      </c>
    </row>
    <row r="530" spans="1:4" x14ac:dyDescent="0.25">
      <c r="A530" s="61">
        <v>33117</v>
      </c>
      <c r="B530" s="96">
        <f t="shared" si="16"/>
        <v>1990</v>
      </c>
      <c r="C530" s="96">
        <f t="shared" si="17"/>
        <v>9</v>
      </c>
      <c r="D530" s="16">
        <v>43900</v>
      </c>
    </row>
    <row r="531" spans="1:4" x14ac:dyDescent="0.25">
      <c r="A531" s="61">
        <v>33147</v>
      </c>
      <c r="B531" s="96">
        <f t="shared" si="16"/>
        <v>1990</v>
      </c>
      <c r="C531" s="96">
        <f t="shared" si="17"/>
        <v>10</v>
      </c>
      <c r="D531" s="16">
        <v>93800.000000000015</v>
      </c>
    </row>
    <row r="532" spans="1:4" x14ac:dyDescent="0.25">
      <c r="A532" s="61">
        <v>33178</v>
      </c>
      <c r="B532" s="96">
        <f t="shared" si="16"/>
        <v>1990</v>
      </c>
      <c r="C532" s="96">
        <f t="shared" si="17"/>
        <v>11</v>
      </c>
      <c r="D532" s="16">
        <v>49500</v>
      </c>
    </row>
    <row r="533" spans="1:4" x14ac:dyDescent="0.25">
      <c r="A533" s="61">
        <v>33208</v>
      </c>
      <c r="B533" s="96">
        <f t="shared" si="16"/>
        <v>1990</v>
      </c>
      <c r="C533" s="96">
        <f t="shared" si="17"/>
        <v>12</v>
      </c>
      <c r="D533" s="16">
        <v>34600</v>
      </c>
    </row>
    <row r="534" spans="1:4" x14ac:dyDescent="0.25">
      <c r="A534" s="61">
        <v>33239</v>
      </c>
      <c r="B534" s="96">
        <f t="shared" si="16"/>
        <v>1991</v>
      </c>
      <c r="C534" s="96">
        <f t="shared" si="17"/>
        <v>1</v>
      </c>
      <c r="D534" s="16">
        <v>0</v>
      </c>
    </row>
    <row r="535" spans="1:4" x14ac:dyDescent="0.25">
      <c r="A535" s="61">
        <v>33270</v>
      </c>
      <c r="B535" s="96">
        <f t="shared" si="16"/>
        <v>1991</v>
      </c>
      <c r="C535" s="96">
        <f t="shared" si="17"/>
        <v>2</v>
      </c>
      <c r="D535" s="16">
        <v>4799.9999999999973</v>
      </c>
    </row>
    <row r="536" spans="1:4" x14ac:dyDescent="0.25">
      <c r="A536" s="61">
        <v>33298</v>
      </c>
      <c r="B536" s="96">
        <f t="shared" si="16"/>
        <v>1991</v>
      </c>
      <c r="C536" s="96">
        <f t="shared" si="17"/>
        <v>3</v>
      </c>
      <c r="D536" s="16">
        <v>34300.000000000015</v>
      </c>
    </row>
    <row r="537" spans="1:4" x14ac:dyDescent="0.25">
      <c r="A537" s="61">
        <v>33329</v>
      </c>
      <c r="B537" s="96">
        <f t="shared" si="16"/>
        <v>1991</v>
      </c>
      <c r="C537" s="96">
        <f t="shared" si="17"/>
        <v>4</v>
      </c>
      <c r="D537" s="16">
        <v>51900.000000000007</v>
      </c>
    </row>
    <row r="538" spans="1:4" x14ac:dyDescent="0.25">
      <c r="A538" s="61">
        <v>33359</v>
      </c>
      <c r="B538" s="96">
        <f t="shared" si="16"/>
        <v>1991</v>
      </c>
      <c r="C538" s="96">
        <f t="shared" si="17"/>
        <v>5</v>
      </c>
      <c r="D538" s="16">
        <v>0</v>
      </c>
    </row>
    <row r="539" spans="1:4" x14ac:dyDescent="0.25">
      <c r="A539" s="61">
        <v>33390</v>
      </c>
      <c r="B539" s="96">
        <f t="shared" si="16"/>
        <v>1991</v>
      </c>
      <c r="C539" s="96">
        <f t="shared" si="17"/>
        <v>6</v>
      </c>
      <c r="D539" s="16">
        <v>0</v>
      </c>
    </row>
    <row r="540" spans="1:4" x14ac:dyDescent="0.25">
      <c r="A540" s="61">
        <v>33420</v>
      </c>
      <c r="B540" s="96">
        <f t="shared" si="16"/>
        <v>1991</v>
      </c>
      <c r="C540" s="96">
        <f t="shared" si="17"/>
        <v>7</v>
      </c>
      <c r="D540" s="16">
        <v>17400.000000000004</v>
      </c>
    </row>
    <row r="541" spans="1:4" x14ac:dyDescent="0.25">
      <c r="A541" s="61">
        <v>33451</v>
      </c>
      <c r="B541" s="96">
        <f t="shared" si="16"/>
        <v>1991</v>
      </c>
      <c r="C541" s="96">
        <f t="shared" si="17"/>
        <v>8</v>
      </c>
      <c r="D541" s="16">
        <v>23900.000000000004</v>
      </c>
    </row>
    <row r="542" spans="1:4" x14ac:dyDescent="0.25">
      <c r="A542" s="61">
        <v>33482</v>
      </c>
      <c r="B542" s="96">
        <f t="shared" si="16"/>
        <v>1991</v>
      </c>
      <c r="C542" s="96">
        <f t="shared" si="17"/>
        <v>9</v>
      </c>
      <c r="D542" s="16">
        <v>21100</v>
      </c>
    </row>
    <row r="543" spans="1:4" x14ac:dyDescent="0.25">
      <c r="A543" s="61">
        <v>33512</v>
      </c>
      <c r="B543" s="96">
        <f t="shared" si="16"/>
        <v>1991</v>
      </c>
      <c r="C543" s="96">
        <f t="shared" si="17"/>
        <v>10</v>
      </c>
      <c r="D543" s="16">
        <v>52800.000000000007</v>
      </c>
    </row>
    <row r="544" spans="1:4" x14ac:dyDescent="0.25">
      <c r="A544" s="61">
        <v>33543</v>
      </c>
      <c r="B544" s="96">
        <f t="shared" si="16"/>
        <v>1991</v>
      </c>
      <c r="C544" s="96">
        <f t="shared" si="17"/>
        <v>11</v>
      </c>
      <c r="D544" s="16">
        <v>7899.9999999999982</v>
      </c>
    </row>
    <row r="545" spans="1:4" x14ac:dyDescent="0.25">
      <c r="A545" s="61">
        <v>33573</v>
      </c>
      <c r="B545" s="96">
        <f t="shared" si="16"/>
        <v>1991</v>
      </c>
      <c r="C545" s="96">
        <f t="shared" si="17"/>
        <v>12</v>
      </c>
      <c r="D545" s="16">
        <v>0</v>
      </c>
    </row>
    <row r="546" spans="1:4" x14ac:dyDescent="0.25">
      <c r="A546" s="61">
        <v>33604</v>
      </c>
      <c r="B546" s="96">
        <f t="shared" si="16"/>
        <v>1992</v>
      </c>
      <c r="C546" s="96">
        <f t="shared" si="17"/>
        <v>1</v>
      </c>
      <c r="D546" s="16">
        <v>0</v>
      </c>
    </row>
    <row r="547" spans="1:4" x14ac:dyDescent="0.25">
      <c r="A547" s="61">
        <v>33635</v>
      </c>
      <c r="B547" s="96">
        <f t="shared" si="16"/>
        <v>1992</v>
      </c>
      <c r="C547" s="96">
        <f t="shared" si="17"/>
        <v>2</v>
      </c>
      <c r="D547" s="16">
        <v>68300</v>
      </c>
    </row>
    <row r="548" spans="1:4" x14ac:dyDescent="0.25">
      <c r="A548" s="61">
        <v>33664</v>
      </c>
      <c r="B548" s="96">
        <f t="shared" si="16"/>
        <v>1992</v>
      </c>
      <c r="C548" s="96">
        <f t="shared" si="17"/>
        <v>3</v>
      </c>
      <c r="D548" s="16">
        <v>83700</v>
      </c>
    </row>
    <row r="549" spans="1:4" x14ac:dyDescent="0.25">
      <c r="A549" s="61">
        <v>33695</v>
      </c>
      <c r="B549" s="96">
        <f t="shared" si="16"/>
        <v>1992</v>
      </c>
      <c r="C549" s="96">
        <f t="shared" si="17"/>
        <v>4</v>
      </c>
      <c r="D549" s="16">
        <v>94900</v>
      </c>
    </row>
    <row r="550" spans="1:4" x14ac:dyDescent="0.25">
      <c r="A550" s="61">
        <v>33725</v>
      </c>
      <c r="B550" s="96">
        <f t="shared" si="16"/>
        <v>1992</v>
      </c>
      <c r="C550" s="96">
        <f t="shared" si="17"/>
        <v>5</v>
      </c>
      <c r="D550" s="16">
        <v>115600</v>
      </c>
    </row>
    <row r="551" spans="1:4" x14ac:dyDescent="0.25">
      <c r="A551" s="61">
        <v>33756</v>
      </c>
      <c r="B551" s="96">
        <f t="shared" si="16"/>
        <v>1992</v>
      </c>
      <c r="C551" s="96">
        <f t="shared" si="17"/>
        <v>6</v>
      </c>
      <c r="D551" s="16">
        <v>131299.99999999997</v>
      </c>
    </row>
    <row r="552" spans="1:4" x14ac:dyDescent="0.25">
      <c r="A552" s="61">
        <v>33786</v>
      </c>
      <c r="B552" s="96">
        <f t="shared" si="16"/>
        <v>1992</v>
      </c>
      <c r="C552" s="96">
        <f t="shared" si="17"/>
        <v>7</v>
      </c>
      <c r="D552" s="16">
        <v>18599.999999999993</v>
      </c>
    </row>
    <row r="553" spans="1:4" x14ac:dyDescent="0.25">
      <c r="A553" s="61">
        <v>33817</v>
      </c>
      <c r="B553" s="96">
        <f t="shared" si="16"/>
        <v>1992</v>
      </c>
      <c r="C553" s="96">
        <f t="shared" si="17"/>
        <v>8</v>
      </c>
      <c r="D553" s="16">
        <v>73800</v>
      </c>
    </row>
    <row r="554" spans="1:4" x14ac:dyDescent="0.25">
      <c r="A554" s="61">
        <v>33848</v>
      </c>
      <c r="B554" s="96">
        <f t="shared" si="16"/>
        <v>1992</v>
      </c>
      <c r="C554" s="96">
        <f t="shared" si="17"/>
        <v>9</v>
      </c>
      <c r="D554" s="16">
        <v>65500</v>
      </c>
    </row>
    <row r="555" spans="1:4" x14ac:dyDescent="0.25">
      <c r="A555" s="61">
        <v>33878</v>
      </c>
      <c r="B555" s="96">
        <f t="shared" si="16"/>
        <v>1992</v>
      </c>
      <c r="C555" s="96">
        <f t="shared" si="17"/>
        <v>10</v>
      </c>
      <c r="D555" s="16">
        <v>59500</v>
      </c>
    </row>
    <row r="556" spans="1:4" x14ac:dyDescent="0.25">
      <c r="A556" s="61">
        <v>33909</v>
      </c>
      <c r="B556" s="96">
        <f t="shared" si="16"/>
        <v>1992</v>
      </c>
      <c r="C556" s="96">
        <f t="shared" si="17"/>
        <v>11</v>
      </c>
      <c r="D556" s="16">
        <v>37800</v>
      </c>
    </row>
    <row r="557" spans="1:4" x14ac:dyDescent="0.25">
      <c r="A557" s="61">
        <v>33939</v>
      </c>
      <c r="B557" s="96">
        <f t="shared" si="16"/>
        <v>1992</v>
      </c>
      <c r="C557" s="96">
        <f t="shared" si="17"/>
        <v>12</v>
      </c>
      <c r="D557" s="16">
        <v>0</v>
      </c>
    </row>
    <row r="558" spans="1:4" x14ac:dyDescent="0.25">
      <c r="A558" s="61">
        <v>33970</v>
      </c>
      <c r="B558" s="96">
        <f t="shared" si="16"/>
        <v>1993</v>
      </c>
      <c r="C558" s="96">
        <f t="shared" si="17"/>
        <v>1</v>
      </c>
      <c r="D558" s="16">
        <v>0</v>
      </c>
    </row>
    <row r="559" spans="1:4" x14ac:dyDescent="0.25">
      <c r="A559" s="61">
        <v>34001</v>
      </c>
      <c r="B559" s="96">
        <f t="shared" si="16"/>
        <v>1993</v>
      </c>
      <c r="C559" s="96">
        <f t="shared" si="17"/>
        <v>2</v>
      </c>
      <c r="D559" s="16">
        <v>84000</v>
      </c>
    </row>
    <row r="560" spans="1:4" x14ac:dyDescent="0.25">
      <c r="A560" s="61">
        <v>34029</v>
      </c>
      <c r="B560" s="96">
        <f t="shared" si="16"/>
        <v>1993</v>
      </c>
      <c r="C560" s="96">
        <f t="shared" si="17"/>
        <v>3</v>
      </c>
      <c r="D560" s="16">
        <v>0</v>
      </c>
    </row>
    <row r="561" spans="1:4" x14ac:dyDescent="0.25">
      <c r="A561" s="61">
        <v>34060</v>
      </c>
      <c r="B561" s="96">
        <f t="shared" si="16"/>
        <v>1993</v>
      </c>
      <c r="C561" s="96">
        <f t="shared" si="17"/>
        <v>4</v>
      </c>
      <c r="D561" s="16">
        <v>44100.000000000007</v>
      </c>
    </row>
    <row r="562" spans="1:4" x14ac:dyDescent="0.25">
      <c r="A562" s="61">
        <v>34090</v>
      </c>
      <c r="B562" s="96">
        <f t="shared" si="16"/>
        <v>1993</v>
      </c>
      <c r="C562" s="96">
        <f t="shared" si="17"/>
        <v>5</v>
      </c>
      <c r="D562" s="16">
        <v>103200.00000000001</v>
      </c>
    </row>
    <row r="563" spans="1:4" x14ac:dyDescent="0.25">
      <c r="A563" s="61">
        <v>34121</v>
      </c>
      <c r="B563" s="96">
        <f t="shared" si="16"/>
        <v>1993</v>
      </c>
      <c r="C563" s="96">
        <f t="shared" si="17"/>
        <v>6</v>
      </c>
      <c r="D563" s="16">
        <v>87399.999999999985</v>
      </c>
    </row>
    <row r="564" spans="1:4" x14ac:dyDescent="0.25">
      <c r="A564" s="61">
        <v>34151</v>
      </c>
      <c r="B564" s="96">
        <f t="shared" si="16"/>
        <v>1993</v>
      </c>
      <c r="C564" s="96">
        <f t="shared" si="17"/>
        <v>7</v>
      </c>
      <c r="D564" s="16">
        <v>0</v>
      </c>
    </row>
    <row r="565" spans="1:4" x14ac:dyDescent="0.25">
      <c r="A565" s="61">
        <v>34182</v>
      </c>
      <c r="B565" s="96">
        <f t="shared" si="16"/>
        <v>1993</v>
      </c>
      <c r="C565" s="96">
        <f t="shared" si="17"/>
        <v>8</v>
      </c>
      <c r="D565" s="16">
        <v>0</v>
      </c>
    </row>
    <row r="566" spans="1:4" x14ac:dyDescent="0.25">
      <c r="A566" s="61">
        <v>34213</v>
      </c>
      <c r="B566" s="96">
        <f t="shared" si="16"/>
        <v>1993</v>
      </c>
      <c r="C566" s="96">
        <f t="shared" si="17"/>
        <v>9</v>
      </c>
      <c r="D566" s="16">
        <v>0</v>
      </c>
    </row>
    <row r="567" spans="1:4" x14ac:dyDescent="0.25">
      <c r="A567" s="61">
        <v>34243</v>
      </c>
      <c r="B567" s="96">
        <f t="shared" si="16"/>
        <v>1993</v>
      </c>
      <c r="C567" s="96">
        <f t="shared" si="17"/>
        <v>10</v>
      </c>
      <c r="D567" s="16">
        <v>54500</v>
      </c>
    </row>
    <row r="568" spans="1:4" x14ac:dyDescent="0.25">
      <c r="A568" s="61">
        <v>34274</v>
      </c>
      <c r="B568" s="96">
        <f t="shared" si="16"/>
        <v>1993</v>
      </c>
      <c r="C568" s="96">
        <f t="shared" si="17"/>
        <v>11</v>
      </c>
      <c r="D568" s="16">
        <v>23799.999999999996</v>
      </c>
    </row>
    <row r="569" spans="1:4" x14ac:dyDescent="0.25">
      <c r="A569" s="61">
        <v>34304</v>
      </c>
      <c r="B569" s="96">
        <f t="shared" si="16"/>
        <v>1993</v>
      </c>
      <c r="C569" s="96">
        <f t="shared" si="17"/>
        <v>12</v>
      </c>
      <c r="D569" s="16">
        <v>0</v>
      </c>
    </row>
    <row r="570" spans="1:4" x14ac:dyDescent="0.25">
      <c r="A570" s="61">
        <v>34335</v>
      </c>
      <c r="B570" s="96">
        <f t="shared" si="16"/>
        <v>1994</v>
      </c>
      <c r="C570" s="96">
        <f t="shared" si="17"/>
        <v>1</v>
      </c>
      <c r="D570" s="16">
        <v>8100.0000000000018</v>
      </c>
    </row>
    <row r="571" spans="1:4" x14ac:dyDescent="0.25">
      <c r="A571" s="61">
        <v>34366</v>
      </c>
      <c r="B571" s="96">
        <f t="shared" si="16"/>
        <v>1994</v>
      </c>
      <c r="C571" s="96">
        <f t="shared" si="17"/>
        <v>2</v>
      </c>
      <c r="D571" s="16">
        <v>75700</v>
      </c>
    </row>
    <row r="572" spans="1:4" x14ac:dyDescent="0.25">
      <c r="A572" s="61">
        <v>34394</v>
      </c>
      <c r="B572" s="96">
        <f t="shared" si="16"/>
        <v>1994</v>
      </c>
      <c r="C572" s="96">
        <f t="shared" si="17"/>
        <v>3</v>
      </c>
      <c r="D572" s="16">
        <v>32000</v>
      </c>
    </row>
    <row r="573" spans="1:4" x14ac:dyDescent="0.25">
      <c r="A573" s="61">
        <v>34425</v>
      </c>
      <c r="B573" s="96">
        <f t="shared" si="16"/>
        <v>1994</v>
      </c>
      <c r="C573" s="96">
        <f t="shared" si="17"/>
        <v>4</v>
      </c>
      <c r="D573" s="16">
        <v>39400.000000000007</v>
      </c>
    </row>
    <row r="574" spans="1:4" x14ac:dyDescent="0.25">
      <c r="A574" s="61">
        <v>34455</v>
      </c>
      <c r="B574" s="96">
        <f t="shared" si="16"/>
        <v>1994</v>
      </c>
      <c r="C574" s="96">
        <f t="shared" si="17"/>
        <v>5</v>
      </c>
      <c r="D574" s="16">
        <v>27500</v>
      </c>
    </row>
    <row r="575" spans="1:4" x14ac:dyDescent="0.25">
      <c r="A575" s="61">
        <v>34486</v>
      </c>
      <c r="B575" s="96">
        <f t="shared" si="16"/>
        <v>1994</v>
      </c>
      <c r="C575" s="96">
        <f t="shared" si="17"/>
        <v>6</v>
      </c>
      <c r="D575" s="16">
        <v>105799.99999999999</v>
      </c>
    </row>
    <row r="576" spans="1:4" x14ac:dyDescent="0.25">
      <c r="A576" s="61">
        <v>34516</v>
      </c>
      <c r="B576" s="96">
        <f t="shared" si="16"/>
        <v>1994</v>
      </c>
      <c r="C576" s="96">
        <f t="shared" si="17"/>
        <v>7</v>
      </c>
      <c r="D576" s="16">
        <v>0</v>
      </c>
    </row>
    <row r="577" spans="1:4" x14ac:dyDescent="0.25">
      <c r="A577" s="61">
        <v>34547</v>
      </c>
      <c r="B577" s="96">
        <f t="shared" si="16"/>
        <v>1994</v>
      </c>
      <c r="C577" s="96">
        <f t="shared" si="17"/>
        <v>8</v>
      </c>
      <c r="D577" s="16">
        <v>37400</v>
      </c>
    </row>
    <row r="578" spans="1:4" x14ac:dyDescent="0.25">
      <c r="A578" s="61">
        <v>34578</v>
      </c>
      <c r="B578" s="96">
        <f t="shared" si="16"/>
        <v>1994</v>
      </c>
      <c r="C578" s="96">
        <f t="shared" si="17"/>
        <v>9</v>
      </c>
      <c r="D578" s="16">
        <v>34700</v>
      </c>
    </row>
    <row r="579" spans="1:4" x14ac:dyDescent="0.25">
      <c r="A579" s="61">
        <v>34608</v>
      </c>
      <c r="B579" s="96">
        <f t="shared" si="16"/>
        <v>1994</v>
      </c>
      <c r="C579" s="96">
        <f t="shared" si="17"/>
        <v>10</v>
      </c>
      <c r="D579" s="16">
        <v>59700</v>
      </c>
    </row>
    <row r="580" spans="1:4" x14ac:dyDescent="0.25">
      <c r="A580" s="61">
        <v>34639</v>
      </c>
      <c r="B580" s="96">
        <f t="shared" si="16"/>
        <v>1994</v>
      </c>
      <c r="C580" s="96">
        <f t="shared" si="17"/>
        <v>11</v>
      </c>
      <c r="D580" s="16">
        <v>10799.999999999996</v>
      </c>
    </row>
    <row r="581" spans="1:4" x14ac:dyDescent="0.25">
      <c r="A581" s="61">
        <v>34669</v>
      </c>
      <c r="B581" s="96">
        <f t="shared" si="16"/>
        <v>1994</v>
      </c>
      <c r="C581" s="96">
        <f t="shared" si="17"/>
        <v>12</v>
      </c>
      <c r="D581" s="16">
        <v>3100.0000000000014</v>
      </c>
    </row>
  </sheetData>
  <pageMargins left="0.7" right="0.7" top="0.75" bottom="0.75" header="0.3" footer="0.3"/>
  <pageSetup scale="27" fitToHeight="0" orientation="portrait" horizontalDpi="300" verticalDpi="30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D6A78-C153-4969-9A28-24AF0C65D6D2}">
  <sheetPr>
    <pageSetUpPr fitToPage="1"/>
  </sheetPr>
  <dimension ref="A2:DZ581"/>
  <sheetViews>
    <sheetView topLeftCell="CL23" workbookViewId="0">
      <selection activeCell="CX3" activeCellId="6" sqref="L3:Y55 AA3:AN55 AP3:BC55 BE3:BR55 BT3:CG55 CI3:CV55 CX3:DK55"/>
    </sheetView>
  </sheetViews>
  <sheetFormatPr defaultRowHeight="15" x14ac:dyDescent="0.25"/>
  <cols>
    <col min="1" max="10" width="12.7109375" customWidth="1"/>
    <col min="117" max="117" width="33.5703125" bestFit="1" customWidth="1"/>
    <col min="118" max="118" width="16.28515625" bestFit="1" customWidth="1"/>
    <col min="119" max="119" width="2" bestFit="1" customWidth="1"/>
    <col min="120" max="122" width="12" bestFit="1" customWidth="1"/>
    <col min="123" max="123" width="2" bestFit="1" customWidth="1"/>
    <col min="124" max="125" width="12" bestFit="1" customWidth="1"/>
    <col min="126" max="126" width="2" bestFit="1" customWidth="1"/>
    <col min="127" max="129" width="3" bestFit="1" customWidth="1"/>
    <col min="130" max="130" width="12" bestFit="1" customWidth="1"/>
  </cols>
  <sheetData>
    <row r="2" spans="1:130" x14ac:dyDescent="0.25">
      <c r="L2" s="2" t="s">
        <v>84</v>
      </c>
      <c r="AA2" s="2"/>
      <c r="AP2" s="2"/>
      <c r="BE2" s="2"/>
      <c r="BT2" s="2"/>
      <c r="CI2" s="2"/>
      <c r="CX2" s="2"/>
    </row>
    <row r="3" spans="1:130" ht="18.75" x14ac:dyDescent="0.25">
      <c r="L3" s="46" t="s">
        <v>93</v>
      </c>
      <c r="Y3" s="47" t="s">
        <v>94</v>
      </c>
      <c r="AA3" s="46" t="s">
        <v>93</v>
      </c>
      <c r="AN3" s="47" t="s">
        <v>95</v>
      </c>
      <c r="AP3" s="46" t="s">
        <v>93</v>
      </c>
      <c r="BC3" s="47" t="s">
        <v>96</v>
      </c>
      <c r="BE3" s="46" t="s">
        <v>93</v>
      </c>
      <c r="BR3" s="47" t="s">
        <v>97</v>
      </c>
      <c r="BT3" s="46" t="s">
        <v>93</v>
      </c>
      <c r="CG3" s="47" t="s">
        <v>98</v>
      </c>
      <c r="CI3" s="46" t="s">
        <v>93</v>
      </c>
      <c r="CV3" s="47" t="s">
        <v>99</v>
      </c>
      <c r="CX3" s="46" t="s">
        <v>93</v>
      </c>
      <c r="DK3" s="47" t="s">
        <v>100</v>
      </c>
    </row>
    <row r="4" spans="1:130" ht="18.75" x14ac:dyDescent="0.25">
      <c r="D4" s="93">
        <f t="shared" ref="D4:J4" si="0">SUM(D6:D581)/48</f>
        <v>685.5166993785266</v>
      </c>
      <c r="E4" s="93">
        <f t="shared" si="0"/>
        <v>842.35728098441086</v>
      </c>
      <c r="F4" s="93">
        <f t="shared" si="0"/>
        <v>1321.6902944316059</v>
      </c>
      <c r="G4" s="93">
        <f t="shared" si="0"/>
        <v>1357.816495812737</v>
      </c>
      <c r="H4" s="93">
        <f t="shared" si="0"/>
        <v>1387.7748091531869</v>
      </c>
      <c r="I4" s="93">
        <f t="shared" si="0"/>
        <v>1948.1714939921883</v>
      </c>
      <c r="J4" s="93">
        <f t="shared" si="0"/>
        <v>1982.5354416474102</v>
      </c>
      <c r="L4" s="46" t="s">
        <v>121</v>
      </c>
      <c r="AA4" s="46" t="s">
        <v>123</v>
      </c>
      <c r="AP4" s="46" t="s">
        <v>125</v>
      </c>
      <c r="BE4" s="46" t="s">
        <v>127</v>
      </c>
      <c r="BT4" s="46" t="s">
        <v>129</v>
      </c>
      <c r="CI4" s="46" t="s">
        <v>131</v>
      </c>
      <c r="CX4" s="46" t="s">
        <v>133</v>
      </c>
    </row>
    <row r="5" spans="1:130" ht="45" x14ac:dyDescent="0.25">
      <c r="A5" s="80" t="s">
        <v>2</v>
      </c>
      <c r="B5" s="80" t="s">
        <v>0</v>
      </c>
      <c r="C5" s="80" t="s">
        <v>1</v>
      </c>
      <c r="D5" s="85" t="s">
        <v>85</v>
      </c>
      <c r="E5" s="85" t="s">
        <v>86</v>
      </c>
      <c r="F5" s="85" t="s">
        <v>87</v>
      </c>
      <c r="G5" s="85" t="s">
        <v>88</v>
      </c>
      <c r="H5" s="85" t="s">
        <v>89</v>
      </c>
      <c r="I5" s="85" t="s">
        <v>90</v>
      </c>
      <c r="J5" s="85" t="s">
        <v>91</v>
      </c>
      <c r="L5" s="48" t="s">
        <v>122</v>
      </c>
      <c r="AA5" s="48" t="s">
        <v>124</v>
      </c>
      <c r="AP5" s="48" t="s">
        <v>126</v>
      </c>
      <c r="BE5" s="48" t="s">
        <v>128</v>
      </c>
      <c r="BT5" s="48" t="s">
        <v>130</v>
      </c>
      <c r="CI5" s="48" t="s">
        <v>132</v>
      </c>
      <c r="CX5" s="48" t="s">
        <v>134</v>
      </c>
      <c r="DM5" s="94" t="s">
        <v>112</v>
      </c>
      <c r="DN5" s="94" t="s">
        <v>107</v>
      </c>
    </row>
    <row r="6" spans="1:130" x14ac:dyDescent="0.25">
      <c r="A6" s="61">
        <v>17168</v>
      </c>
      <c r="B6" s="96">
        <f>YEAR(A6)</f>
        <v>1947</v>
      </c>
      <c r="C6" s="96">
        <f>MONTH(A6)</f>
        <v>1</v>
      </c>
      <c r="D6" s="92">
        <v>0</v>
      </c>
      <c r="E6" s="92">
        <v>0</v>
      </c>
      <c r="F6" s="92">
        <v>0</v>
      </c>
      <c r="G6" s="92">
        <v>0</v>
      </c>
      <c r="H6" s="92">
        <v>0</v>
      </c>
      <c r="I6" s="92">
        <v>0</v>
      </c>
      <c r="J6" s="92">
        <v>0</v>
      </c>
      <c r="L6" s="49" t="s">
        <v>0</v>
      </c>
      <c r="M6" s="49" t="s">
        <v>10</v>
      </c>
      <c r="N6" s="49" t="s">
        <v>11</v>
      </c>
      <c r="O6" s="49" t="s">
        <v>12</v>
      </c>
      <c r="P6" s="49" t="s">
        <v>13</v>
      </c>
      <c r="Q6" s="49" t="s">
        <v>14</v>
      </c>
      <c r="R6" s="49" t="s">
        <v>15</v>
      </c>
      <c r="S6" s="49" t="s">
        <v>16</v>
      </c>
      <c r="T6" s="49" t="s">
        <v>17</v>
      </c>
      <c r="U6" s="49" t="s">
        <v>18</v>
      </c>
      <c r="V6" s="49" t="s">
        <v>19</v>
      </c>
      <c r="W6" s="49" t="s">
        <v>20</v>
      </c>
      <c r="X6" s="49" t="s">
        <v>21</v>
      </c>
      <c r="Y6" s="49" t="s">
        <v>24</v>
      </c>
      <c r="AA6" s="49" t="s">
        <v>0</v>
      </c>
      <c r="AB6" s="49" t="s">
        <v>10</v>
      </c>
      <c r="AC6" s="49" t="s">
        <v>11</v>
      </c>
      <c r="AD6" s="49" t="s">
        <v>12</v>
      </c>
      <c r="AE6" s="49" t="s">
        <v>13</v>
      </c>
      <c r="AF6" s="49" t="s">
        <v>14</v>
      </c>
      <c r="AG6" s="49" t="s">
        <v>15</v>
      </c>
      <c r="AH6" s="49" t="s">
        <v>16</v>
      </c>
      <c r="AI6" s="49" t="s">
        <v>17</v>
      </c>
      <c r="AJ6" s="49" t="s">
        <v>18</v>
      </c>
      <c r="AK6" s="49" t="s">
        <v>19</v>
      </c>
      <c r="AL6" s="49" t="s">
        <v>20</v>
      </c>
      <c r="AM6" s="49" t="s">
        <v>21</v>
      </c>
      <c r="AN6" s="49" t="s">
        <v>24</v>
      </c>
      <c r="AP6" s="49" t="s">
        <v>0</v>
      </c>
      <c r="AQ6" s="49" t="s">
        <v>10</v>
      </c>
      <c r="AR6" s="49" t="s">
        <v>11</v>
      </c>
      <c r="AS6" s="49" t="s">
        <v>12</v>
      </c>
      <c r="AT6" s="49" t="s">
        <v>13</v>
      </c>
      <c r="AU6" s="49" t="s">
        <v>14</v>
      </c>
      <c r="AV6" s="49" t="s">
        <v>15</v>
      </c>
      <c r="AW6" s="49" t="s">
        <v>16</v>
      </c>
      <c r="AX6" s="49" t="s">
        <v>17</v>
      </c>
      <c r="AY6" s="49" t="s">
        <v>18</v>
      </c>
      <c r="AZ6" s="49" t="s">
        <v>19</v>
      </c>
      <c r="BA6" s="49" t="s">
        <v>20</v>
      </c>
      <c r="BB6" s="49" t="s">
        <v>21</v>
      </c>
      <c r="BC6" s="49" t="s">
        <v>24</v>
      </c>
      <c r="BE6" s="49" t="s">
        <v>0</v>
      </c>
      <c r="BF6" s="49" t="s">
        <v>10</v>
      </c>
      <c r="BG6" s="49" t="s">
        <v>11</v>
      </c>
      <c r="BH6" s="49" t="s">
        <v>12</v>
      </c>
      <c r="BI6" s="49" t="s">
        <v>13</v>
      </c>
      <c r="BJ6" s="49" t="s">
        <v>14</v>
      </c>
      <c r="BK6" s="49" t="s">
        <v>15</v>
      </c>
      <c r="BL6" s="49" t="s">
        <v>16</v>
      </c>
      <c r="BM6" s="49" t="s">
        <v>17</v>
      </c>
      <c r="BN6" s="49" t="s">
        <v>18</v>
      </c>
      <c r="BO6" s="49" t="s">
        <v>19</v>
      </c>
      <c r="BP6" s="49" t="s">
        <v>20</v>
      </c>
      <c r="BQ6" s="49" t="s">
        <v>21</v>
      </c>
      <c r="BR6" s="49" t="s">
        <v>24</v>
      </c>
      <c r="BT6" s="49" t="s">
        <v>0</v>
      </c>
      <c r="BU6" s="49" t="s">
        <v>10</v>
      </c>
      <c r="BV6" s="49" t="s">
        <v>11</v>
      </c>
      <c r="BW6" s="49" t="s">
        <v>12</v>
      </c>
      <c r="BX6" s="49" t="s">
        <v>13</v>
      </c>
      <c r="BY6" s="49" t="s">
        <v>14</v>
      </c>
      <c r="BZ6" s="49" t="s">
        <v>15</v>
      </c>
      <c r="CA6" s="49" t="s">
        <v>16</v>
      </c>
      <c r="CB6" s="49" t="s">
        <v>17</v>
      </c>
      <c r="CC6" s="49" t="s">
        <v>18</v>
      </c>
      <c r="CD6" s="49" t="s">
        <v>19</v>
      </c>
      <c r="CE6" s="49" t="s">
        <v>20</v>
      </c>
      <c r="CF6" s="49" t="s">
        <v>21</v>
      </c>
      <c r="CG6" s="49" t="s">
        <v>24</v>
      </c>
      <c r="CI6" s="49" t="s">
        <v>0</v>
      </c>
      <c r="CJ6" s="49" t="s">
        <v>10</v>
      </c>
      <c r="CK6" s="49" t="s">
        <v>11</v>
      </c>
      <c r="CL6" s="49" t="s">
        <v>12</v>
      </c>
      <c r="CM6" s="49" t="s">
        <v>13</v>
      </c>
      <c r="CN6" s="49" t="s">
        <v>14</v>
      </c>
      <c r="CO6" s="49" t="s">
        <v>15</v>
      </c>
      <c r="CP6" s="49" t="s">
        <v>16</v>
      </c>
      <c r="CQ6" s="49" t="s">
        <v>17</v>
      </c>
      <c r="CR6" s="49" t="s">
        <v>18</v>
      </c>
      <c r="CS6" s="49" t="s">
        <v>19</v>
      </c>
      <c r="CT6" s="49" t="s">
        <v>20</v>
      </c>
      <c r="CU6" s="49" t="s">
        <v>21</v>
      </c>
      <c r="CV6" s="49" t="s">
        <v>24</v>
      </c>
      <c r="CX6" s="49" t="s">
        <v>0</v>
      </c>
      <c r="CY6" s="49" t="s">
        <v>10</v>
      </c>
      <c r="CZ6" s="49" t="s">
        <v>11</v>
      </c>
      <c r="DA6" s="49" t="s">
        <v>12</v>
      </c>
      <c r="DB6" s="49" t="s">
        <v>13</v>
      </c>
      <c r="DC6" s="49" t="s">
        <v>14</v>
      </c>
      <c r="DD6" s="49" t="s">
        <v>15</v>
      </c>
      <c r="DE6" s="49" t="s">
        <v>16</v>
      </c>
      <c r="DF6" s="49" t="s">
        <v>17</v>
      </c>
      <c r="DG6" s="49" t="s">
        <v>18</v>
      </c>
      <c r="DH6" s="49" t="s">
        <v>19</v>
      </c>
      <c r="DI6" s="49" t="s">
        <v>20</v>
      </c>
      <c r="DJ6" s="49" t="s">
        <v>21</v>
      </c>
      <c r="DK6" s="49" t="s">
        <v>24</v>
      </c>
      <c r="DM6" s="94" t="s">
        <v>104</v>
      </c>
      <c r="DN6">
        <v>1</v>
      </c>
      <c r="DO6">
        <v>2</v>
      </c>
      <c r="DP6">
        <v>3</v>
      </c>
      <c r="DQ6">
        <v>4</v>
      </c>
      <c r="DR6">
        <v>5</v>
      </c>
      <c r="DS6">
        <v>6</v>
      </c>
      <c r="DT6">
        <v>7</v>
      </c>
      <c r="DU6">
        <v>8</v>
      </c>
      <c r="DV6">
        <v>9</v>
      </c>
      <c r="DW6">
        <v>10</v>
      </c>
      <c r="DX6">
        <v>11</v>
      </c>
      <c r="DY6">
        <v>12</v>
      </c>
      <c r="DZ6" t="s">
        <v>105</v>
      </c>
    </row>
    <row r="7" spans="1:130" x14ac:dyDescent="0.25">
      <c r="A7" s="61">
        <v>17199</v>
      </c>
      <c r="B7" s="96">
        <f t="shared" ref="B7:B70" si="1">YEAR(A7)</f>
        <v>1947</v>
      </c>
      <c r="C7" s="96">
        <f t="shared" ref="C7:C70" si="2">MONTH(A7)</f>
        <v>2</v>
      </c>
      <c r="D7" s="92">
        <v>0</v>
      </c>
      <c r="E7" s="92">
        <v>0</v>
      </c>
      <c r="F7" s="92">
        <v>0</v>
      </c>
      <c r="G7" s="92">
        <v>0</v>
      </c>
      <c r="H7" s="92">
        <v>0</v>
      </c>
      <c r="I7" s="92">
        <v>0</v>
      </c>
      <c r="J7" s="92">
        <v>0</v>
      </c>
      <c r="L7" s="50">
        <v>1947</v>
      </c>
      <c r="M7" s="51">
        <v>0</v>
      </c>
      <c r="N7" s="51">
        <v>0</v>
      </c>
      <c r="O7" s="51">
        <v>738.20156702753127</v>
      </c>
      <c r="P7" s="51">
        <v>0</v>
      </c>
      <c r="Q7" s="51">
        <v>0</v>
      </c>
      <c r="R7" s="51">
        <v>0</v>
      </c>
      <c r="S7" s="51">
        <v>0</v>
      </c>
      <c r="T7" s="51">
        <v>0</v>
      </c>
      <c r="U7" s="51">
        <v>0</v>
      </c>
      <c r="V7" s="51">
        <v>0</v>
      </c>
      <c r="W7" s="51">
        <v>0</v>
      </c>
      <c r="X7" s="51">
        <v>0</v>
      </c>
      <c r="Y7" s="52">
        <f t="shared" ref="Y7:Y38" si="3">SUM(M7:X7)</f>
        <v>738.20156702753127</v>
      </c>
      <c r="AA7" s="50">
        <v>1947</v>
      </c>
      <c r="AB7" s="51">
        <v>0</v>
      </c>
      <c r="AC7" s="51">
        <v>0</v>
      </c>
      <c r="AD7" s="51">
        <v>907.09601295413859</v>
      </c>
      <c r="AE7" s="51">
        <v>0</v>
      </c>
      <c r="AF7" s="51">
        <v>0</v>
      </c>
      <c r="AG7" s="51">
        <v>0</v>
      </c>
      <c r="AH7" s="51">
        <v>0</v>
      </c>
      <c r="AI7" s="51">
        <v>0</v>
      </c>
      <c r="AJ7" s="51">
        <v>0</v>
      </c>
      <c r="AK7" s="51">
        <v>0</v>
      </c>
      <c r="AL7" s="51">
        <v>0</v>
      </c>
      <c r="AM7" s="51">
        <v>0</v>
      </c>
      <c r="AN7" s="52">
        <f t="shared" ref="AN7:AN38" si="4">SUM(AB7:AM7)</f>
        <v>907.09601295413859</v>
      </c>
      <c r="AP7" s="50">
        <v>1947</v>
      </c>
      <c r="AQ7" s="51">
        <v>0</v>
      </c>
      <c r="AR7" s="51">
        <v>0</v>
      </c>
      <c r="AS7" s="51">
        <v>1423.2678027523095</v>
      </c>
      <c r="AT7" s="51">
        <v>0</v>
      </c>
      <c r="AU7" s="51">
        <v>0</v>
      </c>
      <c r="AV7" s="51">
        <v>0</v>
      </c>
      <c r="AW7" s="51">
        <v>0</v>
      </c>
      <c r="AX7" s="51">
        <v>0</v>
      </c>
      <c r="AY7" s="51">
        <v>0</v>
      </c>
      <c r="AZ7" s="51">
        <v>0</v>
      </c>
      <c r="BA7" s="51">
        <v>0</v>
      </c>
      <c r="BB7" s="51">
        <v>0</v>
      </c>
      <c r="BC7" s="52">
        <f t="shared" ref="BC7:BC55" si="5">SUM(AQ7:BB7)</f>
        <v>1423.2678027523095</v>
      </c>
      <c r="BE7" s="50">
        <v>1947</v>
      </c>
      <c r="BF7" s="51">
        <v>0</v>
      </c>
      <c r="BG7" s="51">
        <v>0</v>
      </c>
      <c r="BH7" s="51">
        <v>1462.1704560275393</v>
      </c>
      <c r="BI7" s="51">
        <v>0</v>
      </c>
      <c r="BJ7" s="51">
        <v>0</v>
      </c>
      <c r="BK7" s="51">
        <v>0</v>
      </c>
      <c r="BL7" s="51">
        <v>0</v>
      </c>
      <c r="BM7" s="51">
        <v>0</v>
      </c>
      <c r="BN7" s="51">
        <v>0</v>
      </c>
      <c r="BO7" s="51">
        <v>0</v>
      </c>
      <c r="BP7" s="51">
        <v>0</v>
      </c>
      <c r="BQ7" s="51">
        <v>0</v>
      </c>
      <c r="BR7" s="52">
        <f t="shared" ref="BR7:BR55" si="6">SUM(BF7:BQ7)</f>
        <v>1462.1704560275393</v>
      </c>
      <c r="BT7" s="50">
        <v>1947</v>
      </c>
      <c r="BU7" s="51">
        <v>0</v>
      </c>
      <c r="BV7" s="51">
        <v>0</v>
      </c>
      <c r="BW7" s="51">
        <v>1494.4311928899251</v>
      </c>
      <c r="BX7" s="51">
        <v>0</v>
      </c>
      <c r="BY7" s="51">
        <v>0</v>
      </c>
      <c r="BZ7" s="51">
        <v>0</v>
      </c>
      <c r="CA7" s="51">
        <v>0</v>
      </c>
      <c r="CB7" s="51">
        <v>0</v>
      </c>
      <c r="CC7" s="51">
        <v>0</v>
      </c>
      <c r="CD7" s="51">
        <v>0</v>
      </c>
      <c r="CE7" s="51">
        <v>0</v>
      </c>
      <c r="CF7" s="51">
        <v>0</v>
      </c>
      <c r="CG7" s="52">
        <f t="shared" ref="CG7:CG55" si="7">SUM(BU7:CF7)</f>
        <v>1494.4311928899251</v>
      </c>
      <c r="CI7" s="50">
        <v>1947</v>
      </c>
      <c r="CJ7" s="51">
        <v>0</v>
      </c>
      <c r="CK7" s="51">
        <v>0</v>
      </c>
      <c r="CL7" s="51">
        <v>2097.8967412569036</v>
      </c>
      <c r="CM7" s="51">
        <v>0</v>
      </c>
      <c r="CN7" s="51">
        <v>0</v>
      </c>
      <c r="CO7" s="51">
        <v>0</v>
      </c>
      <c r="CP7" s="51">
        <v>0</v>
      </c>
      <c r="CQ7" s="51">
        <v>0</v>
      </c>
      <c r="CR7" s="51">
        <v>0</v>
      </c>
      <c r="CS7" s="51">
        <v>0</v>
      </c>
      <c r="CT7" s="51">
        <v>0</v>
      </c>
      <c r="CU7" s="51">
        <v>0</v>
      </c>
      <c r="CV7" s="52">
        <f t="shared" ref="CV7:CV55" si="8">SUM(CJ7:CU7)</f>
        <v>2097.8967412569036</v>
      </c>
      <c r="CX7" s="50">
        <v>1947</v>
      </c>
      <c r="CY7" s="51">
        <v>0</v>
      </c>
      <c r="CZ7" s="51">
        <v>0</v>
      </c>
      <c r="DA7" s="51">
        <v>2134.9017041284642</v>
      </c>
      <c r="DB7" s="51">
        <v>0</v>
      </c>
      <c r="DC7" s="51">
        <v>0</v>
      </c>
      <c r="DD7" s="51">
        <v>0</v>
      </c>
      <c r="DE7" s="51">
        <v>0</v>
      </c>
      <c r="DF7" s="51">
        <v>0</v>
      </c>
      <c r="DG7" s="51">
        <v>0</v>
      </c>
      <c r="DH7" s="51">
        <v>0</v>
      </c>
      <c r="DI7" s="51">
        <v>0</v>
      </c>
      <c r="DJ7" s="51">
        <v>0</v>
      </c>
      <c r="DK7" s="52">
        <f t="shared" ref="DK7:DK55" si="9">SUM(CY7:DJ7)</f>
        <v>2134.9017041284642</v>
      </c>
      <c r="DM7" s="95">
        <v>1947</v>
      </c>
      <c r="DN7" s="96">
        <v>0</v>
      </c>
      <c r="DO7" s="96">
        <v>0</v>
      </c>
      <c r="DP7" s="96">
        <v>2134.9017041284642</v>
      </c>
      <c r="DQ7" s="96">
        <v>0</v>
      </c>
      <c r="DR7" s="96">
        <v>0</v>
      </c>
      <c r="DS7" s="96">
        <v>0</v>
      </c>
      <c r="DT7" s="96">
        <v>0</v>
      </c>
      <c r="DU7" s="96">
        <v>0</v>
      </c>
      <c r="DV7" s="96">
        <v>0</v>
      </c>
      <c r="DW7" s="96">
        <v>0</v>
      </c>
      <c r="DX7" s="96">
        <v>0</v>
      </c>
      <c r="DY7" s="96">
        <v>0</v>
      </c>
      <c r="DZ7" s="96">
        <v>2134.9017041284642</v>
      </c>
    </row>
    <row r="8" spans="1:130" x14ac:dyDescent="0.25">
      <c r="A8" s="61">
        <v>17227</v>
      </c>
      <c r="B8" s="96">
        <f t="shared" si="1"/>
        <v>1947</v>
      </c>
      <c r="C8" s="96">
        <f t="shared" si="2"/>
        <v>3</v>
      </c>
      <c r="D8" s="92">
        <v>738.20156702753127</v>
      </c>
      <c r="E8" s="92">
        <v>907.09601295413859</v>
      </c>
      <c r="F8" s="92">
        <v>1423.2678027523095</v>
      </c>
      <c r="G8" s="92">
        <v>1462.1704560275393</v>
      </c>
      <c r="H8" s="92">
        <v>1494.4311928899251</v>
      </c>
      <c r="I8" s="92">
        <v>2097.8967412569036</v>
      </c>
      <c r="J8" s="92">
        <v>2134.9017041284642</v>
      </c>
      <c r="L8" s="50">
        <v>1948</v>
      </c>
      <c r="M8" s="51">
        <v>0</v>
      </c>
      <c r="N8" s="51">
        <v>0</v>
      </c>
      <c r="O8" s="51">
        <v>0</v>
      </c>
      <c r="P8" s="51">
        <v>714.34665229740926</v>
      </c>
      <c r="Q8" s="51">
        <v>0</v>
      </c>
      <c r="R8" s="51">
        <v>0</v>
      </c>
      <c r="S8" s="51">
        <v>0</v>
      </c>
      <c r="T8" s="51">
        <v>0</v>
      </c>
      <c r="U8" s="51">
        <v>0</v>
      </c>
      <c r="V8" s="51">
        <v>0</v>
      </c>
      <c r="W8" s="51">
        <v>0</v>
      </c>
      <c r="X8" s="51">
        <v>0</v>
      </c>
      <c r="Y8" s="52">
        <f t="shared" si="3"/>
        <v>714.34665229740926</v>
      </c>
      <c r="AA8" s="50">
        <v>1948</v>
      </c>
      <c r="AB8" s="51">
        <v>0</v>
      </c>
      <c r="AC8" s="51">
        <v>0</v>
      </c>
      <c r="AD8" s="51">
        <v>0</v>
      </c>
      <c r="AE8" s="51">
        <v>877.78328996956714</v>
      </c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51">
        <v>0</v>
      </c>
      <c r="AL8" s="51">
        <v>0</v>
      </c>
      <c r="AM8" s="51">
        <v>0</v>
      </c>
      <c r="AN8" s="52">
        <f t="shared" si="4"/>
        <v>877.78328996956714</v>
      </c>
      <c r="AP8" s="50">
        <v>1948</v>
      </c>
      <c r="AQ8" s="51">
        <v>0</v>
      </c>
      <c r="AR8" s="51">
        <v>0</v>
      </c>
      <c r="AS8" s="51">
        <v>0</v>
      </c>
      <c r="AT8" s="51">
        <v>1377.2750365631284</v>
      </c>
      <c r="AU8" s="51">
        <v>0</v>
      </c>
      <c r="AV8" s="51">
        <v>0</v>
      </c>
      <c r="AW8" s="51">
        <v>0</v>
      </c>
      <c r="AX8" s="51">
        <v>0</v>
      </c>
      <c r="AY8" s="51">
        <v>0</v>
      </c>
      <c r="AZ8" s="51">
        <v>0</v>
      </c>
      <c r="BA8" s="51">
        <v>0</v>
      </c>
      <c r="BB8" s="51">
        <v>0</v>
      </c>
      <c r="BC8" s="52">
        <f t="shared" si="5"/>
        <v>1377.2750365631284</v>
      </c>
      <c r="BE8" s="50">
        <v>1948</v>
      </c>
      <c r="BF8" s="51">
        <v>0</v>
      </c>
      <c r="BG8" s="51">
        <v>0</v>
      </c>
      <c r="BH8" s="51">
        <v>0</v>
      </c>
      <c r="BI8" s="51">
        <v>1414.9205542291872</v>
      </c>
      <c r="BJ8" s="51">
        <v>0</v>
      </c>
      <c r="BK8" s="51">
        <v>0</v>
      </c>
      <c r="BL8" s="51">
        <v>0</v>
      </c>
      <c r="BM8" s="51">
        <v>0</v>
      </c>
      <c r="BN8" s="51">
        <v>0</v>
      </c>
      <c r="BO8" s="51">
        <v>0</v>
      </c>
      <c r="BP8" s="51">
        <v>0</v>
      </c>
      <c r="BQ8" s="51">
        <v>0</v>
      </c>
      <c r="BR8" s="52">
        <f t="shared" si="6"/>
        <v>1414.9205542291872</v>
      </c>
      <c r="BT8" s="50">
        <v>1948</v>
      </c>
      <c r="BU8" s="51">
        <v>0</v>
      </c>
      <c r="BV8" s="51">
        <v>0</v>
      </c>
      <c r="BW8" s="51">
        <v>0</v>
      </c>
      <c r="BX8" s="51">
        <v>1446.1387883912848</v>
      </c>
      <c r="BY8" s="51">
        <v>0</v>
      </c>
      <c r="BZ8" s="51">
        <v>0</v>
      </c>
      <c r="CA8" s="51">
        <v>0</v>
      </c>
      <c r="CB8" s="51">
        <v>0</v>
      </c>
      <c r="CC8" s="51">
        <v>0</v>
      </c>
      <c r="CD8" s="51">
        <v>0</v>
      </c>
      <c r="CE8" s="51">
        <v>0</v>
      </c>
      <c r="CF8" s="51">
        <v>0</v>
      </c>
      <c r="CG8" s="52">
        <f t="shared" si="7"/>
        <v>1446.1387883912848</v>
      </c>
      <c r="CI8" s="50">
        <v>1948</v>
      </c>
      <c r="CJ8" s="51">
        <v>0</v>
      </c>
      <c r="CK8" s="51">
        <v>0</v>
      </c>
      <c r="CL8" s="51">
        <v>0</v>
      </c>
      <c r="CM8" s="51">
        <v>2030.1034038940511</v>
      </c>
      <c r="CN8" s="51">
        <v>0</v>
      </c>
      <c r="CO8" s="51">
        <v>0</v>
      </c>
      <c r="CP8" s="51">
        <v>0</v>
      </c>
      <c r="CQ8" s="51">
        <v>0</v>
      </c>
      <c r="CR8" s="51">
        <v>0</v>
      </c>
      <c r="CS8" s="51">
        <v>0</v>
      </c>
      <c r="CT8" s="51">
        <v>0</v>
      </c>
      <c r="CU8" s="51">
        <v>0</v>
      </c>
      <c r="CV8" s="52">
        <f t="shared" si="8"/>
        <v>2030.1034038940511</v>
      </c>
      <c r="CX8" s="50">
        <v>1948</v>
      </c>
      <c r="CY8" s="51">
        <v>0</v>
      </c>
      <c r="CZ8" s="51">
        <v>0</v>
      </c>
      <c r="DA8" s="51">
        <v>0</v>
      </c>
      <c r="DB8" s="51">
        <v>2065.9125548446927</v>
      </c>
      <c r="DC8" s="51">
        <v>0</v>
      </c>
      <c r="DD8" s="51">
        <v>0</v>
      </c>
      <c r="DE8" s="51">
        <v>0</v>
      </c>
      <c r="DF8" s="51">
        <v>0</v>
      </c>
      <c r="DG8" s="51">
        <v>0</v>
      </c>
      <c r="DH8" s="51">
        <v>0</v>
      </c>
      <c r="DI8" s="51">
        <v>0</v>
      </c>
      <c r="DJ8" s="51">
        <v>0</v>
      </c>
      <c r="DK8" s="52">
        <f t="shared" si="9"/>
        <v>2065.9125548446927</v>
      </c>
      <c r="DM8" s="95">
        <v>1948</v>
      </c>
      <c r="DN8" s="96">
        <v>0</v>
      </c>
      <c r="DO8" s="96">
        <v>0</v>
      </c>
      <c r="DP8" s="96">
        <v>0</v>
      </c>
      <c r="DQ8" s="96">
        <v>2065.9125548446927</v>
      </c>
      <c r="DR8" s="96">
        <v>0</v>
      </c>
      <c r="DS8" s="96">
        <v>0</v>
      </c>
      <c r="DT8" s="96">
        <v>0</v>
      </c>
      <c r="DU8" s="96">
        <v>0</v>
      </c>
      <c r="DV8" s="96">
        <v>0</v>
      </c>
      <c r="DW8" s="96">
        <v>0</v>
      </c>
      <c r="DX8" s="96">
        <v>0</v>
      </c>
      <c r="DY8" s="96">
        <v>0</v>
      </c>
      <c r="DZ8" s="96">
        <v>2065.9125548446927</v>
      </c>
    </row>
    <row r="9" spans="1:130" x14ac:dyDescent="0.25">
      <c r="A9" s="61">
        <v>17258</v>
      </c>
      <c r="B9" s="96">
        <f t="shared" si="1"/>
        <v>1947</v>
      </c>
      <c r="C9" s="96">
        <f t="shared" si="2"/>
        <v>4</v>
      </c>
      <c r="D9" s="92">
        <v>0</v>
      </c>
      <c r="E9" s="92">
        <v>0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L9" s="50">
        <v>1949</v>
      </c>
      <c r="M9" s="51">
        <v>0</v>
      </c>
      <c r="N9" s="51">
        <v>0</v>
      </c>
      <c r="O9" s="51">
        <v>0</v>
      </c>
      <c r="P9" s="51">
        <v>0</v>
      </c>
      <c r="Q9" s="51">
        <v>700.29472715782038</v>
      </c>
      <c r="R9" s="51">
        <v>0</v>
      </c>
      <c r="S9" s="51">
        <v>0</v>
      </c>
      <c r="T9" s="51">
        <v>0</v>
      </c>
      <c r="U9" s="51">
        <v>0</v>
      </c>
      <c r="V9" s="51">
        <v>0</v>
      </c>
      <c r="W9" s="51">
        <v>0</v>
      </c>
      <c r="X9" s="51">
        <v>0</v>
      </c>
      <c r="Y9" s="52">
        <f t="shared" si="3"/>
        <v>700.29472715782038</v>
      </c>
      <c r="AA9" s="50">
        <v>1949</v>
      </c>
      <c r="AB9" s="51">
        <v>0</v>
      </c>
      <c r="AC9" s="51">
        <v>0</v>
      </c>
      <c r="AD9" s="51">
        <v>0</v>
      </c>
      <c r="AE9" s="51">
        <v>0</v>
      </c>
      <c r="AF9" s="51">
        <v>860.516399952283</v>
      </c>
      <c r="AG9" s="51">
        <v>0</v>
      </c>
      <c r="AH9" s="51">
        <v>0</v>
      </c>
      <c r="AI9" s="51">
        <v>0</v>
      </c>
      <c r="AJ9" s="51">
        <v>0</v>
      </c>
      <c r="AK9" s="51">
        <v>0</v>
      </c>
      <c r="AL9" s="51">
        <v>0</v>
      </c>
      <c r="AM9" s="51">
        <v>0</v>
      </c>
      <c r="AN9" s="52">
        <f t="shared" si="4"/>
        <v>860.516399952283</v>
      </c>
      <c r="AP9" s="50">
        <v>1949</v>
      </c>
      <c r="AQ9" s="51">
        <v>0</v>
      </c>
      <c r="AR9" s="51">
        <v>0</v>
      </c>
      <c r="AS9" s="51">
        <v>0</v>
      </c>
      <c r="AT9" s="51">
        <v>0</v>
      </c>
      <c r="AU9" s="51">
        <v>1350.1826359083939</v>
      </c>
      <c r="AV9" s="51">
        <v>0</v>
      </c>
      <c r="AW9" s="51">
        <v>0</v>
      </c>
      <c r="AX9" s="51">
        <v>0</v>
      </c>
      <c r="AY9" s="51">
        <v>0</v>
      </c>
      <c r="AZ9" s="51">
        <v>0</v>
      </c>
      <c r="BA9" s="51">
        <v>0</v>
      </c>
      <c r="BB9" s="51">
        <v>0</v>
      </c>
      <c r="BC9" s="52">
        <f t="shared" si="5"/>
        <v>1350.1826359083939</v>
      </c>
      <c r="BE9" s="50">
        <v>1949</v>
      </c>
      <c r="BF9" s="51">
        <v>0</v>
      </c>
      <c r="BG9" s="51">
        <v>0</v>
      </c>
      <c r="BH9" s="51">
        <v>0</v>
      </c>
      <c r="BI9" s="51">
        <v>0</v>
      </c>
      <c r="BJ9" s="51">
        <v>1387.0876279565566</v>
      </c>
      <c r="BK9" s="51">
        <v>0</v>
      </c>
      <c r="BL9" s="51">
        <v>0</v>
      </c>
      <c r="BM9" s="51">
        <v>0</v>
      </c>
      <c r="BN9" s="51">
        <v>0</v>
      </c>
      <c r="BO9" s="51">
        <v>0</v>
      </c>
      <c r="BP9" s="51">
        <v>0</v>
      </c>
      <c r="BQ9" s="51">
        <v>0</v>
      </c>
      <c r="BR9" s="52">
        <f t="shared" si="6"/>
        <v>1387.0876279565566</v>
      </c>
      <c r="BT9" s="50">
        <v>1949</v>
      </c>
      <c r="BU9" s="51">
        <v>0</v>
      </c>
      <c r="BV9" s="51">
        <v>0</v>
      </c>
      <c r="BW9" s="51">
        <v>0</v>
      </c>
      <c r="BX9" s="51">
        <v>0</v>
      </c>
      <c r="BY9" s="51">
        <v>1417.6917677038136</v>
      </c>
      <c r="BZ9" s="51">
        <v>0</v>
      </c>
      <c r="CA9" s="51">
        <v>0</v>
      </c>
      <c r="CB9" s="51">
        <v>0</v>
      </c>
      <c r="CC9" s="51">
        <v>0</v>
      </c>
      <c r="CD9" s="51">
        <v>0</v>
      </c>
      <c r="CE9" s="51">
        <v>0</v>
      </c>
      <c r="CF9" s="51">
        <v>0</v>
      </c>
      <c r="CG9" s="52">
        <f t="shared" si="7"/>
        <v>1417.6917677038136</v>
      </c>
      <c r="CI9" s="50">
        <v>1949</v>
      </c>
      <c r="CJ9" s="51">
        <v>0</v>
      </c>
      <c r="CK9" s="51">
        <v>0</v>
      </c>
      <c r="CL9" s="51">
        <v>0</v>
      </c>
      <c r="CM9" s="51">
        <v>0</v>
      </c>
      <c r="CN9" s="51">
        <v>1990.1692053289723</v>
      </c>
      <c r="CO9" s="51">
        <v>0</v>
      </c>
      <c r="CP9" s="51">
        <v>0</v>
      </c>
      <c r="CQ9" s="51">
        <v>0</v>
      </c>
      <c r="CR9" s="51">
        <v>0</v>
      </c>
      <c r="CS9" s="51">
        <v>0</v>
      </c>
      <c r="CT9" s="51">
        <v>0</v>
      </c>
      <c r="CU9" s="51">
        <v>0</v>
      </c>
      <c r="CV9" s="52">
        <f t="shared" si="8"/>
        <v>1990.1692053289723</v>
      </c>
      <c r="CX9" s="50">
        <v>1949</v>
      </c>
      <c r="CY9" s="51">
        <v>0</v>
      </c>
      <c r="CZ9" s="51">
        <v>0</v>
      </c>
      <c r="DA9" s="51">
        <v>0</v>
      </c>
      <c r="DB9" s="51">
        <v>0</v>
      </c>
      <c r="DC9" s="51">
        <v>2025.273953862591</v>
      </c>
      <c r="DD9" s="51">
        <v>0</v>
      </c>
      <c r="DE9" s="51">
        <v>0</v>
      </c>
      <c r="DF9" s="51">
        <v>0</v>
      </c>
      <c r="DG9" s="51">
        <v>0</v>
      </c>
      <c r="DH9" s="51">
        <v>0</v>
      </c>
      <c r="DI9" s="51">
        <v>0</v>
      </c>
      <c r="DJ9" s="51">
        <v>0</v>
      </c>
      <c r="DK9" s="52">
        <f t="shared" si="9"/>
        <v>2025.273953862591</v>
      </c>
      <c r="DM9" s="95">
        <v>1949</v>
      </c>
      <c r="DN9" s="96">
        <v>0</v>
      </c>
      <c r="DO9" s="96">
        <v>0</v>
      </c>
      <c r="DP9" s="96">
        <v>0</v>
      </c>
      <c r="DQ9" s="96">
        <v>0</v>
      </c>
      <c r="DR9" s="96">
        <v>2025.273953862591</v>
      </c>
      <c r="DS9" s="96">
        <v>0</v>
      </c>
      <c r="DT9" s="96">
        <v>0</v>
      </c>
      <c r="DU9" s="96">
        <v>0</v>
      </c>
      <c r="DV9" s="96">
        <v>0</v>
      </c>
      <c r="DW9" s="96">
        <v>0</v>
      </c>
      <c r="DX9" s="96">
        <v>0</v>
      </c>
      <c r="DY9" s="96">
        <v>0</v>
      </c>
      <c r="DZ9" s="96">
        <v>2025.273953862591</v>
      </c>
    </row>
    <row r="10" spans="1:130" x14ac:dyDescent="0.25">
      <c r="A10" s="61">
        <v>17288</v>
      </c>
      <c r="B10" s="96">
        <f t="shared" si="1"/>
        <v>1947</v>
      </c>
      <c r="C10" s="96">
        <f t="shared" si="2"/>
        <v>5</v>
      </c>
      <c r="D10" s="92">
        <v>0</v>
      </c>
      <c r="E10" s="92">
        <v>0</v>
      </c>
      <c r="F10" s="92">
        <v>0</v>
      </c>
      <c r="G10" s="92">
        <v>0</v>
      </c>
      <c r="H10" s="92">
        <v>0</v>
      </c>
      <c r="I10" s="92">
        <v>0</v>
      </c>
      <c r="J10" s="92">
        <v>0</v>
      </c>
      <c r="L10" s="50">
        <v>1950</v>
      </c>
      <c r="M10" s="51">
        <v>0</v>
      </c>
      <c r="N10" s="51">
        <v>0</v>
      </c>
      <c r="O10" s="51">
        <v>738.20156702753127</v>
      </c>
      <c r="P10" s="51">
        <v>0</v>
      </c>
      <c r="Q10" s="51">
        <v>0</v>
      </c>
      <c r="R10" s="51">
        <v>0</v>
      </c>
      <c r="S10" s="51">
        <v>0</v>
      </c>
      <c r="T10" s="51">
        <v>0</v>
      </c>
      <c r="U10" s="51">
        <v>0</v>
      </c>
      <c r="V10" s="51">
        <v>0</v>
      </c>
      <c r="W10" s="51">
        <v>0</v>
      </c>
      <c r="X10" s="51">
        <v>0</v>
      </c>
      <c r="Y10" s="52">
        <f t="shared" si="3"/>
        <v>738.20156702753127</v>
      </c>
      <c r="AA10" s="50">
        <v>1950</v>
      </c>
      <c r="AB10" s="51">
        <v>0</v>
      </c>
      <c r="AC10" s="51">
        <v>0</v>
      </c>
      <c r="AD10" s="51">
        <v>907.09601295413859</v>
      </c>
      <c r="AE10" s="51">
        <v>0</v>
      </c>
      <c r="AF10" s="51">
        <v>0</v>
      </c>
      <c r="AG10" s="51">
        <v>0</v>
      </c>
      <c r="AH10" s="51">
        <v>0</v>
      </c>
      <c r="AI10" s="51">
        <v>0</v>
      </c>
      <c r="AJ10" s="51">
        <v>0</v>
      </c>
      <c r="AK10" s="51">
        <v>0</v>
      </c>
      <c r="AL10" s="51">
        <v>0</v>
      </c>
      <c r="AM10" s="51">
        <v>0</v>
      </c>
      <c r="AN10" s="52">
        <f t="shared" si="4"/>
        <v>907.09601295413859</v>
      </c>
      <c r="AP10" s="50">
        <v>1950</v>
      </c>
      <c r="AQ10" s="51">
        <v>0</v>
      </c>
      <c r="AR10" s="51">
        <v>0</v>
      </c>
      <c r="AS10" s="51">
        <v>1423.2678027523095</v>
      </c>
      <c r="AT10" s="51">
        <v>0</v>
      </c>
      <c r="AU10" s="51">
        <v>0</v>
      </c>
      <c r="AV10" s="51">
        <v>0</v>
      </c>
      <c r="AW10" s="51">
        <v>0</v>
      </c>
      <c r="AX10" s="51">
        <v>0</v>
      </c>
      <c r="AY10" s="51">
        <v>0</v>
      </c>
      <c r="AZ10" s="51">
        <v>0</v>
      </c>
      <c r="BA10" s="51">
        <v>0</v>
      </c>
      <c r="BB10" s="51">
        <v>0</v>
      </c>
      <c r="BC10" s="52">
        <f t="shared" si="5"/>
        <v>1423.2678027523095</v>
      </c>
      <c r="BE10" s="50">
        <v>1950</v>
      </c>
      <c r="BF10" s="51">
        <v>0</v>
      </c>
      <c r="BG10" s="51">
        <v>0</v>
      </c>
      <c r="BH10" s="51">
        <v>1462.1704560275393</v>
      </c>
      <c r="BI10" s="51">
        <v>0</v>
      </c>
      <c r="BJ10" s="51">
        <v>0</v>
      </c>
      <c r="BK10" s="51">
        <v>0</v>
      </c>
      <c r="BL10" s="51">
        <v>0</v>
      </c>
      <c r="BM10" s="51">
        <v>0</v>
      </c>
      <c r="BN10" s="51">
        <v>0</v>
      </c>
      <c r="BO10" s="51">
        <v>0</v>
      </c>
      <c r="BP10" s="51">
        <v>0</v>
      </c>
      <c r="BQ10" s="51">
        <v>0</v>
      </c>
      <c r="BR10" s="52">
        <f t="shared" si="6"/>
        <v>1462.1704560275393</v>
      </c>
      <c r="BT10" s="50">
        <v>1950</v>
      </c>
      <c r="BU10" s="51">
        <v>0</v>
      </c>
      <c r="BV10" s="51">
        <v>0</v>
      </c>
      <c r="BW10" s="51">
        <v>1494.4311928899251</v>
      </c>
      <c r="BX10" s="51">
        <v>0</v>
      </c>
      <c r="BY10" s="51">
        <v>0</v>
      </c>
      <c r="BZ10" s="51">
        <v>0</v>
      </c>
      <c r="CA10" s="51">
        <v>0</v>
      </c>
      <c r="CB10" s="51">
        <v>0</v>
      </c>
      <c r="CC10" s="51">
        <v>0</v>
      </c>
      <c r="CD10" s="51">
        <v>0</v>
      </c>
      <c r="CE10" s="51">
        <v>0</v>
      </c>
      <c r="CF10" s="51">
        <v>0</v>
      </c>
      <c r="CG10" s="52">
        <f t="shared" si="7"/>
        <v>1494.4311928899251</v>
      </c>
      <c r="CI10" s="50">
        <v>1950</v>
      </c>
      <c r="CJ10" s="51">
        <v>0</v>
      </c>
      <c r="CK10" s="51">
        <v>0</v>
      </c>
      <c r="CL10" s="51">
        <v>2097.8967412569036</v>
      </c>
      <c r="CM10" s="51">
        <v>0</v>
      </c>
      <c r="CN10" s="51">
        <v>0</v>
      </c>
      <c r="CO10" s="51">
        <v>0</v>
      </c>
      <c r="CP10" s="51">
        <v>0</v>
      </c>
      <c r="CQ10" s="51">
        <v>0</v>
      </c>
      <c r="CR10" s="51">
        <v>0</v>
      </c>
      <c r="CS10" s="51">
        <v>0</v>
      </c>
      <c r="CT10" s="51">
        <v>0</v>
      </c>
      <c r="CU10" s="51">
        <v>0</v>
      </c>
      <c r="CV10" s="52">
        <f t="shared" si="8"/>
        <v>2097.8967412569036</v>
      </c>
      <c r="CX10" s="50">
        <v>1950</v>
      </c>
      <c r="CY10" s="51">
        <v>0</v>
      </c>
      <c r="CZ10" s="51">
        <v>0</v>
      </c>
      <c r="DA10" s="51">
        <v>2134.9017041284642</v>
      </c>
      <c r="DB10" s="51">
        <v>0</v>
      </c>
      <c r="DC10" s="51">
        <v>0</v>
      </c>
      <c r="DD10" s="51">
        <v>0</v>
      </c>
      <c r="DE10" s="51">
        <v>0</v>
      </c>
      <c r="DF10" s="51">
        <v>0</v>
      </c>
      <c r="DG10" s="51">
        <v>0</v>
      </c>
      <c r="DH10" s="51">
        <v>0</v>
      </c>
      <c r="DI10" s="51">
        <v>0</v>
      </c>
      <c r="DJ10" s="51">
        <v>0</v>
      </c>
      <c r="DK10" s="52">
        <f t="shared" si="9"/>
        <v>2134.9017041284642</v>
      </c>
      <c r="DM10" s="95">
        <v>1950</v>
      </c>
      <c r="DN10" s="96">
        <v>0</v>
      </c>
      <c r="DO10" s="96">
        <v>0</v>
      </c>
      <c r="DP10" s="96">
        <v>2134.9017041284642</v>
      </c>
      <c r="DQ10" s="96">
        <v>0</v>
      </c>
      <c r="DR10" s="96">
        <v>0</v>
      </c>
      <c r="DS10" s="96">
        <v>0</v>
      </c>
      <c r="DT10" s="96">
        <v>0</v>
      </c>
      <c r="DU10" s="96">
        <v>0</v>
      </c>
      <c r="DV10" s="96">
        <v>0</v>
      </c>
      <c r="DW10" s="96">
        <v>0</v>
      </c>
      <c r="DX10" s="96">
        <v>0</v>
      </c>
      <c r="DY10" s="96">
        <v>0</v>
      </c>
      <c r="DZ10" s="96">
        <v>2134.9017041284642</v>
      </c>
    </row>
    <row r="11" spans="1:130" x14ac:dyDescent="0.25">
      <c r="A11" s="61">
        <v>17319</v>
      </c>
      <c r="B11" s="96">
        <f t="shared" si="1"/>
        <v>1947</v>
      </c>
      <c r="C11" s="96">
        <f t="shared" si="2"/>
        <v>6</v>
      </c>
      <c r="D11" s="92">
        <v>0</v>
      </c>
      <c r="E11" s="92">
        <v>0</v>
      </c>
      <c r="F11" s="92">
        <v>0</v>
      </c>
      <c r="G11" s="92">
        <v>0</v>
      </c>
      <c r="H11" s="92">
        <v>0</v>
      </c>
      <c r="I11" s="92">
        <v>0</v>
      </c>
      <c r="J11" s="92">
        <v>0</v>
      </c>
      <c r="L11" s="50">
        <v>1951</v>
      </c>
      <c r="M11" s="51">
        <v>0</v>
      </c>
      <c r="N11" s="51">
        <v>0</v>
      </c>
      <c r="O11" s="51">
        <v>734.16189905366673</v>
      </c>
      <c r="P11" s="51">
        <v>0</v>
      </c>
      <c r="Q11" s="51">
        <v>0</v>
      </c>
      <c r="R11" s="51">
        <v>0</v>
      </c>
      <c r="S11" s="51">
        <v>0</v>
      </c>
      <c r="T11" s="51">
        <v>0</v>
      </c>
      <c r="U11" s="51">
        <v>0</v>
      </c>
      <c r="V11" s="51">
        <v>0</v>
      </c>
      <c r="W11" s="51">
        <v>0</v>
      </c>
      <c r="X11" s="51">
        <v>0</v>
      </c>
      <c r="Y11" s="52">
        <f t="shared" si="3"/>
        <v>734.16189905366673</v>
      </c>
      <c r="AA11" s="50">
        <v>1951</v>
      </c>
      <c r="AB11" s="51">
        <v>0</v>
      </c>
      <c r="AC11" s="51">
        <v>0</v>
      </c>
      <c r="AD11" s="51">
        <v>902.13210217905566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2">
        <f t="shared" si="4"/>
        <v>902.13210217905566</v>
      </c>
      <c r="AP11" s="50">
        <v>1951</v>
      </c>
      <c r="AQ11" s="51">
        <v>0</v>
      </c>
      <c r="AR11" s="51">
        <v>0</v>
      </c>
      <c r="AS11" s="51">
        <v>1415.4792398206941</v>
      </c>
      <c r="AT11" s="51">
        <v>0</v>
      </c>
      <c r="AU11" s="51">
        <v>0</v>
      </c>
      <c r="AV11" s="51">
        <v>0</v>
      </c>
      <c r="AW11" s="51">
        <v>0</v>
      </c>
      <c r="AX11" s="51">
        <v>0</v>
      </c>
      <c r="AY11" s="51">
        <v>0</v>
      </c>
      <c r="AZ11" s="51">
        <v>0</v>
      </c>
      <c r="BA11" s="51">
        <v>0</v>
      </c>
      <c r="BB11" s="51">
        <v>0</v>
      </c>
      <c r="BC11" s="52">
        <f t="shared" si="5"/>
        <v>1415.4792398206941</v>
      </c>
      <c r="BE11" s="50">
        <v>1951</v>
      </c>
      <c r="BF11" s="51">
        <v>0</v>
      </c>
      <c r="BG11" s="51">
        <v>0</v>
      </c>
      <c r="BH11" s="51">
        <v>1454.1690057091264</v>
      </c>
      <c r="BI11" s="51">
        <v>0</v>
      </c>
      <c r="BJ11" s="51">
        <v>0</v>
      </c>
      <c r="BK11" s="51">
        <v>0</v>
      </c>
      <c r="BL11" s="51">
        <v>0</v>
      </c>
      <c r="BM11" s="51">
        <v>0</v>
      </c>
      <c r="BN11" s="51">
        <v>0</v>
      </c>
      <c r="BO11" s="51">
        <v>0</v>
      </c>
      <c r="BP11" s="51">
        <v>0</v>
      </c>
      <c r="BQ11" s="51">
        <v>0</v>
      </c>
      <c r="BR11" s="52">
        <f t="shared" si="6"/>
        <v>1454.1690057091264</v>
      </c>
      <c r="BT11" s="50">
        <v>1951</v>
      </c>
      <c r="BU11" s="51">
        <v>0</v>
      </c>
      <c r="BV11" s="51">
        <v>0</v>
      </c>
      <c r="BW11" s="51">
        <v>1486.253201811729</v>
      </c>
      <c r="BX11" s="51">
        <v>0</v>
      </c>
      <c r="BY11" s="51">
        <v>0</v>
      </c>
      <c r="BZ11" s="51">
        <v>0</v>
      </c>
      <c r="CA11" s="51">
        <v>0</v>
      </c>
      <c r="CB11" s="51">
        <v>0</v>
      </c>
      <c r="CC11" s="51">
        <v>0</v>
      </c>
      <c r="CD11" s="51">
        <v>0</v>
      </c>
      <c r="CE11" s="51">
        <v>0</v>
      </c>
      <c r="CF11" s="51">
        <v>0</v>
      </c>
      <c r="CG11" s="52">
        <f t="shared" si="7"/>
        <v>1486.253201811729</v>
      </c>
      <c r="CI11" s="50">
        <v>1951</v>
      </c>
      <c r="CJ11" s="51">
        <v>0</v>
      </c>
      <c r="CK11" s="51">
        <v>0</v>
      </c>
      <c r="CL11" s="51">
        <v>2086.4163994957025</v>
      </c>
      <c r="CM11" s="51">
        <v>0</v>
      </c>
      <c r="CN11" s="51">
        <v>0</v>
      </c>
      <c r="CO11" s="51">
        <v>0</v>
      </c>
      <c r="CP11" s="51">
        <v>0</v>
      </c>
      <c r="CQ11" s="51">
        <v>0</v>
      </c>
      <c r="CR11" s="51">
        <v>0</v>
      </c>
      <c r="CS11" s="51">
        <v>0</v>
      </c>
      <c r="CT11" s="51">
        <v>0</v>
      </c>
      <c r="CU11" s="51">
        <v>0</v>
      </c>
      <c r="CV11" s="52">
        <f t="shared" si="8"/>
        <v>2086.4163994957025</v>
      </c>
      <c r="CX11" s="50">
        <v>1951</v>
      </c>
      <c r="CY11" s="51">
        <v>0</v>
      </c>
      <c r="CZ11" s="51">
        <v>0</v>
      </c>
      <c r="DA11" s="51">
        <v>2123.218859731041</v>
      </c>
      <c r="DB11" s="51">
        <v>0</v>
      </c>
      <c r="DC11" s="51">
        <v>0</v>
      </c>
      <c r="DD11" s="51">
        <v>0</v>
      </c>
      <c r="DE11" s="51">
        <v>0</v>
      </c>
      <c r="DF11" s="51">
        <v>0</v>
      </c>
      <c r="DG11" s="51">
        <v>0</v>
      </c>
      <c r="DH11" s="51">
        <v>0</v>
      </c>
      <c r="DI11" s="51">
        <v>0</v>
      </c>
      <c r="DJ11" s="51">
        <v>0</v>
      </c>
      <c r="DK11" s="52">
        <f t="shared" si="9"/>
        <v>2123.218859731041</v>
      </c>
      <c r="DM11" s="95">
        <v>1951</v>
      </c>
      <c r="DN11" s="96">
        <v>0</v>
      </c>
      <c r="DO11" s="96">
        <v>0</v>
      </c>
      <c r="DP11" s="96">
        <v>2123.218859731041</v>
      </c>
      <c r="DQ11" s="96">
        <v>0</v>
      </c>
      <c r="DR11" s="96">
        <v>0</v>
      </c>
      <c r="DS11" s="96">
        <v>0</v>
      </c>
      <c r="DT11" s="96">
        <v>0</v>
      </c>
      <c r="DU11" s="96">
        <v>0</v>
      </c>
      <c r="DV11" s="96">
        <v>0</v>
      </c>
      <c r="DW11" s="96">
        <v>0</v>
      </c>
      <c r="DX11" s="96">
        <v>0</v>
      </c>
      <c r="DY11" s="96">
        <v>0</v>
      </c>
      <c r="DZ11" s="96">
        <v>2123.218859731041</v>
      </c>
    </row>
    <row r="12" spans="1:130" x14ac:dyDescent="0.25">
      <c r="A12" s="61">
        <v>17349</v>
      </c>
      <c r="B12" s="96">
        <f t="shared" si="1"/>
        <v>1947</v>
      </c>
      <c r="C12" s="96">
        <f t="shared" si="2"/>
        <v>7</v>
      </c>
      <c r="D12" s="92">
        <v>0</v>
      </c>
      <c r="E12" s="92">
        <v>0</v>
      </c>
      <c r="F12" s="92">
        <v>0</v>
      </c>
      <c r="G12" s="92">
        <v>0</v>
      </c>
      <c r="H12" s="92">
        <v>0</v>
      </c>
      <c r="I12" s="92">
        <v>0</v>
      </c>
      <c r="J12" s="92">
        <v>0</v>
      </c>
      <c r="L12" s="50">
        <v>1952</v>
      </c>
      <c r="M12" s="51">
        <v>0</v>
      </c>
      <c r="N12" s="51">
        <v>0</v>
      </c>
      <c r="O12" s="51">
        <v>0</v>
      </c>
      <c r="P12" s="51">
        <v>0</v>
      </c>
      <c r="Q12" s="51">
        <v>700.29472715782038</v>
      </c>
      <c r="R12" s="51">
        <v>0</v>
      </c>
      <c r="S12" s="51">
        <v>0</v>
      </c>
      <c r="T12" s="51">
        <v>0</v>
      </c>
      <c r="U12" s="51">
        <v>0</v>
      </c>
      <c r="V12" s="51">
        <v>0</v>
      </c>
      <c r="W12" s="51">
        <v>0</v>
      </c>
      <c r="X12" s="51">
        <v>0</v>
      </c>
      <c r="Y12" s="52">
        <f t="shared" si="3"/>
        <v>700.29472715782038</v>
      </c>
      <c r="AA12" s="50">
        <v>1952</v>
      </c>
      <c r="AB12" s="51">
        <v>0</v>
      </c>
      <c r="AC12" s="51">
        <v>0</v>
      </c>
      <c r="AD12" s="51">
        <v>0</v>
      </c>
      <c r="AE12" s="51">
        <v>0</v>
      </c>
      <c r="AF12" s="51">
        <v>860.516399952283</v>
      </c>
      <c r="AG12" s="51">
        <v>0</v>
      </c>
      <c r="AH12" s="51">
        <v>0</v>
      </c>
      <c r="AI12" s="51">
        <v>0</v>
      </c>
      <c r="AJ12" s="51">
        <v>0</v>
      </c>
      <c r="AK12" s="51">
        <v>0</v>
      </c>
      <c r="AL12" s="51">
        <v>0</v>
      </c>
      <c r="AM12" s="51">
        <v>0</v>
      </c>
      <c r="AN12" s="52">
        <f t="shared" si="4"/>
        <v>860.516399952283</v>
      </c>
      <c r="AP12" s="50">
        <v>1952</v>
      </c>
      <c r="AQ12" s="51">
        <v>0</v>
      </c>
      <c r="AR12" s="51">
        <v>0</v>
      </c>
      <c r="AS12" s="51">
        <v>0</v>
      </c>
      <c r="AT12" s="51">
        <v>0</v>
      </c>
      <c r="AU12" s="51">
        <v>1350.1826359083939</v>
      </c>
      <c r="AV12" s="51">
        <v>0</v>
      </c>
      <c r="AW12" s="51">
        <v>0</v>
      </c>
      <c r="AX12" s="51">
        <v>0</v>
      </c>
      <c r="AY12" s="51">
        <v>0</v>
      </c>
      <c r="AZ12" s="51">
        <v>0</v>
      </c>
      <c r="BA12" s="51">
        <v>0</v>
      </c>
      <c r="BB12" s="51">
        <v>0</v>
      </c>
      <c r="BC12" s="52">
        <f t="shared" si="5"/>
        <v>1350.1826359083939</v>
      </c>
      <c r="BE12" s="50">
        <v>1952</v>
      </c>
      <c r="BF12" s="51">
        <v>0</v>
      </c>
      <c r="BG12" s="51">
        <v>0</v>
      </c>
      <c r="BH12" s="51">
        <v>0</v>
      </c>
      <c r="BI12" s="51">
        <v>0</v>
      </c>
      <c r="BJ12" s="51">
        <v>1387.0876279565566</v>
      </c>
      <c r="BK12" s="51">
        <v>0</v>
      </c>
      <c r="BL12" s="51">
        <v>0</v>
      </c>
      <c r="BM12" s="51">
        <v>0</v>
      </c>
      <c r="BN12" s="51">
        <v>0</v>
      </c>
      <c r="BO12" s="51">
        <v>0</v>
      </c>
      <c r="BP12" s="51">
        <v>0</v>
      </c>
      <c r="BQ12" s="51">
        <v>0</v>
      </c>
      <c r="BR12" s="52">
        <f t="shared" si="6"/>
        <v>1387.0876279565566</v>
      </c>
      <c r="BT12" s="50">
        <v>1952</v>
      </c>
      <c r="BU12" s="51">
        <v>0</v>
      </c>
      <c r="BV12" s="51">
        <v>0</v>
      </c>
      <c r="BW12" s="51">
        <v>0</v>
      </c>
      <c r="BX12" s="51">
        <v>0</v>
      </c>
      <c r="BY12" s="51">
        <v>1417.6917677038136</v>
      </c>
      <c r="BZ12" s="51">
        <v>0</v>
      </c>
      <c r="CA12" s="51">
        <v>0</v>
      </c>
      <c r="CB12" s="51">
        <v>0</v>
      </c>
      <c r="CC12" s="51">
        <v>0</v>
      </c>
      <c r="CD12" s="51">
        <v>0</v>
      </c>
      <c r="CE12" s="51">
        <v>0</v>
      </c>
      <c r="CF12" s="51">
        <v>0</v>
      </c>
      <c r="CG12" s="52">
        <f t="shared" si="7"/>
        <v>1417.6917677038136</v>
      </c>
      <c r="CI12" s="50">
        <v>1952</v>
      </c>
      <c r="CJ12" s="51">
        <v>0</v>
      </c>
      <c r="CK12" s="51">
        <v>0</v>
      </c>
      <c r="CL12" s="51">
        <v>0</v>
      </c>
      <c r="CM12" s="51">
        <v>0</v>
      </c>
      <c r="CN12" s="51">
        <v>1990.1692053289723</v>
      </c>
      <c r="CO12" s="51">
        <v>0</v>
      </c>
      <c r="CP12" s="51">
        <v>0</v>
      </c>
      <c r="CQ12" s="51">
        <v>0</v>
      </c>
      <c r="CR12" s="51">
        <v>0</v>
      </c>
      <c r="CS12" s="51">
        <v>0</v>
      </c>
      <c r="CT12" s="51">
        <v>0</v>
      </c>
      <c r="CU12" s="51">
        <v>0</v>
      </c>
      <c r="CV12" s="52">
        <f t="shared" si="8"/>
        <v>1990.1692053289723</v>
      </c>
      <c r="CX12" s="50">
        <v>1952</v>
      </c>
      <c r="CY12" s="51">
        <v>0</v>
      </c>
      <c r="CZ12" s="51">
        <v>0</v>
      </c>
      <c r="DA12" s="51">
        <v>0</v>
      </c>
      <c r="DB12" s="51">
        <v>0</v>
      </c>
      <c r="DC12" s="51">
        <v>2025.273953862591</v>
      </c>
      <c r="DD12" s="51">
        <v>0</v>
      </c>
      <c r="DE12" s="51">
        <v>0</v>
      </c>
      <c r="DF12" s="51">
        <v>0</v>
      </c>
      <c r="DG12" s="51">
        <v>0</v>
      </c>
      <c r="DH12" s="51">
        <v>0</v>
      </c>
      <c r="DI12" s="51">
        <v>0</v>
      </c>
      <c r="DJ12" s="51">
        <v>0</v>
      </c>
      <c r="DK12" s="52">
        <f t="shared" si="9"/>
        <v>2025.273953862591</v>
      </c>
      <c r="DM12" s="95">
        <v>1952</v>
      </c>
      <c r="DN12" s="96">
        <v>0</v>
      </c>
      <c r="DO12" s="96">
        <v>0</v>
      </c>
      <c r="DP12" s="96">
        <v>0</v>
      </c>
      <c r="DQ12" s="96">
        <v>0</v>
      </c>
      <c r="DR12" s="96">
        <v>2025.273953862591</v>
      </c>
      <c r="DS12" s="96">
        <v>0</v>
      </c>
      <c r="DT12" s="96">
        <v>0</v>
      </c>
      <c r="DU12" s="96">
        <v>0</v>
      </c>
      <c r="DV12" s="96">
        <v>0</v>
      </c>
      <c r="DW12" s="96">
        <v>0</v>
      </c>
      <c r="DX12" s="96">
        <v>0</v>
      </c>
      <c r="DY12" s="96">
        <v>0</v>
      </c>
      <c r="DZ12" s="96">
        <v>2025.273953862591</v>
      </c>
    </row>
    <row r="13" spans="1:130" x14ac:dyDescent="0.25">
      <c r="A13" s="61">
        <v>17380</v>
      </c>
      <c r="B13" s="96">
        <f t="shared" si="1"/>
        <v>1947</v>
      </c>
      <c r="C13" s="96">
        <f t="shared" si="2"/>
        <v>8</v>
      </c>
      <c r="D13" s="92">
        <v>0</v>
      </c>
      <c r="E13" s="92">
        <v>0</v>
      </c>
      <c r="F13" s="92">
        <v>0</v>
      </c>
      <c r="G13" s="92">
        <v>0</v>
      </c>
      <c r="H13" s="92">
        <v>0</v>
      </c>
      <c r="I13" s="92">
        <v>0</v>
      </c>
      <c r="J13" s="92">
        <v>0</v>
      </c>
      <c r="L13" s="50">
        <v>1953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1">
        <v>290.58259952496996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2">
        <f t="shared" si="3"/>
        <v>290.58259952496996</v>
      </c>
      <c r="AA13" s="50">
        <v>1953</v>
      </c>
      <c r="AB13" s="51">
        <v>0</v>
      </c>
      <c r="AC13" s="51">
        <v>0</v>
      </c>
      <c r="AD13" s="51">
        <v>0</v>
      </c>
      <c r="AE13" s="51">
        <v>0</v>
      </c>
      <c r="AF13" s="51">
        <v>0</v>
      </c>
      <c r="AG13" s="51">
        <v>0</v>
      </c>
      <c r="AH13" s="51">
        <v>357.06550789957748</v>
      </c>
      <c r="AI13" s="51">
        <v>0</v>
      </c>
      <c r="AJ13" s="51">
        <v>0</v>
      </c>
      <c r="AK13" s="51">
        <v>0</v>
      </c>
      <c r="AL13" s="51">
        <v>0</v>
      </c>
      <c r="AM13" s="51">
        <v>0</v>
      </c>
      <c r="AN13" s="52">
        <f t="shared" si="4"/>
        <v>357.06550789957748</v>
      </c>
      <c r="AP13" s="50">
        <v>1953</v>
      </c>
      <c r="AQ13" s="51">
        <v>0</v>
      </c>
      <c r="AR13" s="51">
        <v>0</v>
      </c>
      <c r="AS13" s="51">
        <v>0</v>
      </c>
      <c r="AT13" s="51">
        <v>0</v>
      </c>
      <c r="AU13" s="51">
        <v>0</v>
      </c>
      <c r="AV13" s="51">
        <v>0</v>
      </c>
      <c r="AW13" s="51">
        <v>560.24922787590606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2">
        <f t="shared" si="5"/>
        <v>560.24922787590606</v>
      </c>
      <c r="BE13" s="50">
        <v>1953</v>
      </c>
      <c r="BF13" s="51">
        <v>0</v>
      </c>
      <c r="BG13" s="51">
        <v>0</v>
      </c>
      <c r="BH13" s="51">
        <v>0</v>
      </c>
      <c r="BI13" s="51">
        <v>0</v>
      </c>
      <c r="BJ13" s="51">
        <v>0</v>
      </c>
      <c r="BK13" s="51">
        <v>0</v>
      </c>
      <c r="BL13" s="51">
        <v>575.56270677118084</v>
      </c>
      <c r="BM13" s="51">
        <v>0</v>
      </c>
      <c r="BN13" s="51">
        <v>0</v>
      </c>
      <c r="BO13" s="51">
        <v>0</v>
      </c>
      <c r="BP13" s="51">
        <v>0</v>
      </c>
      <c r="BQ13" s="51">
        <v>0</v>
      </c>
      <c r="BR13" s="52">
        <f t="shared" si="6"/>
        <v>575.56270677118084</v>
      </c>
      <c r="BT13" s="50">
        <v>1953</v>
      </c>
      <c r="BU13" s="51">
        <v>0</v>
      </c>
      <c r="BV13" s="51">
        <v>0</v>
      </c>
      <c r="BW13" s="51">
        <v>0</v>
      </c>
      <c r="BX13" s="51">
        <v>0</v>
      </c>
      <c r="BY13" s="51">
        <v>0</v>
      </c>
      <c r="BZ13" s="51">
        <v>0</v>
      </c>
      <c r="CA13" s="51">
        <v>588.26168926970149</v>
      </c>
      <c r="CB13" s="51">
        <v>0</v>
      </c>
      <c r="CC13" s="51">
        <v>0</v>
      </c>
      <c r="CD13" s="51">
        <v>0</v>
      </c>
      <c r="CE13" s="51">
        <v>0</v>
      </c>
      <c r="CF13" s="51">
        <v>0</v>
      </c>
      <c r="CG13" s="52">
        <f t="shared" si="7"/>
        <v>588.26168926970149</v>
      </c>
      <c r="CI13" s="50">
        <v>1953</v>
      </c>
      <c r="CJ13" s="51">
        <v>0</v>
      </c>
      <c r="CK13" s="51">
        <v>0</v>
      </c>
      <c r="CL13" s="51">
        <v>0</v>
      </c>
      <c r="CM13" s="51">
        <v>0</v>
      </c>
      <c r="CN13" s="51">
        <v>0</v>
      </c>
      <c r="CO13" s="51">
        <v>0</v>
      </c>
      <c r="CP13" s="51">
        <v>825.80736188908554</v>
      </c>
      <c r="CQ13" s="51">
        <v>0</v>
      </c>
      <c r="CR13" s="51">
        <v>0</v>
      </c>
      <c r="CS13" s="51">
        <v>0</v>
      </c>
      <c r="CT13" s="51">
        <v>0</v>
      </c>
      <c r="CU13" s="51">
        <v>0</v>
      </c>
      <c r="CV13" s="52">
        <f t="shared" si="8"/>
        <v>825.80736188908554</v>
      </c>
      <c r="CX13" s="50">
        <v>1953</v>
      </c>
      <c r="CY13" s="51">
        <v>0</v>
      </c>
      <c r="CZ13" s="51">
        <v>0</v>
      </c>
      <c r="DA13" s="51">
        <v>0</v>
      </c>
      <c r="DB13" s="51">
        <v>0</v>
      </c>
      <c r="DC13" s="51">
        <v>0</v>
      </c>
      <c r="DD13" s="51">
        <v>0</v>
      </c>
      <c r="DE13" s="51">
        <v>840.37384181385914</v>
      </c>
      <c r="DF13" s="51">
        <v>0</v>
      </c>
      <c r="DG13" s="51">
        <v>0</v>
      </c>
      <c r="DH13" s="51">
        <v>0</v>
      </c>
      <c r="DI13" s="51">
        <v>0</v>
      </c>
      <c r="DJ13" s="51">
        <v>0</v>
      </c>
      <c r="DK13" s="52">
        <f t="shared" si="9"/>
        <v>840.37384181385914</v>
      </c>
      <c r="DM13" s="95">
        <v>1953</v>
      </c>
      <c r="DN13" s="96">
        <v>0</v>
      </c>
      <c r="DO13" s="96">
        <v>0</v>
      </c>
      <c r="DP13" s="96">
        <v>0</v>
      </c>
      <c r="DQ13" s="96">
        <v>0</v>
      </c>
      <c r="DR13" s="96">
        <v>0</v>
      </c>
      <c r="DS13" s="96">
        <v>0</v>
      </c>
      <c r="DT13" s="96">
        <v>840.37384181385914</v>
      </c>
      <c r="DU13" s="96">
        <v>0</v>
      </c>
      <c r="DV13" s="96">
        <v>0</v>
      </c>
      <c r="DW13" s="96">
        <v>0</v>
      </c>
      <c r="DX13" s="96">
        <v>0</v>
      </c>
      <c r="DY13" s="96">
        <v>0</v>
      </c>
      <c r="DZ13" s="96">
        <v>840.37384181385914</v>
      </c>
    </row>
    <row r="14" spans="1:130" x14ac:dyDescent="0.25">
      <c r="A14" s="61">
        <v>17411</v>
      </c>
      <c r="B14" s="96">
        <f t="shared" si="1"/>
        <v>1947</v>
      </c>
      <c r="C14" s="96">
        <f t="shared" si="2"/>
        <v>9</v>
      </c>
      <c r="D14" s="92">
        <v>0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2">
        <v>0</v>
      </c>
      <c r="L14" s="50">
        <v>1954</v>
      </c>
      <c r="M14" s="51">
        <v>0</v>
      </c>
      <c r="N14" s="51">
        <v>0</v>
      </c>
      <c r="O14" s="51">
        <v>717.35180036825182</v>
      </c>
      <c r="P14" s="51">
        <v>0</v>
      </c>
      <c r="Q14" s="51">
        <v>0</v>
      </c>
      <c r="R14" s="51">
        <v>0</v>
      </c>
      <c r="S14" s="51">
        <v>0</v>
      </c>
      <c r="T14" s="51">
        <v>0</v>
      </c>
      <c r="U14" s="51">
        <v>0</v>
      </c>
      <c r="V14" s="51">
        <v>0</v>
      </c>
      <c r="W14" s="51">
        <v>0</v>
      </c>
      <c r="X14" s="51">
        <v>0</v>
      </c>
      <c r="Y14" s="52">
        <f t="shared" si="3"/>
        <v>717.35180036825182</v>
      </c>
      <c r="AA14" s="50">
        <v>1954</v>
      </c>
      <c r="AB14" s="51">
        <v>0</v>
      </c>
      <c r="AC14" s="51">
        <v>0</v>
      </c>
      <c r="AD14" s="51">
        <v>881.475991198006</v>
      </c>
      <c r="AE14" s="51">
        <v>0</v>
      </c>
      <c r="AF14" s="51">
        <v>0</v>
      </c>
      <c r="AG14" s="51">
        <v>0</v>
      </c>
      <c r="AH14" s="51">
        <v>0</v>
      </c>
      <c r="AI14" s="51">
        <v>0</v>
      </c>
      <c r="AJ14" s="51">
        <v>0</v>
      </c>
      <c r="AK14" s="51">
        <v>0</v>
      </c>
      <c r="AL14" s="51">
        <v>0</v>
      </c>
      <c r="AM14" s="51">
        <v>0</v>
      </c>
      <c r="AN14" s="52">
        <f t="shared" si="4"/>
        <v>881.475991198006</v>
      </c>
      <c r="AP14" s="50">
        <v>1954</v>
      </c>
      <c r="AQ14" s="51">
        <v>0</v>
      </c>
      <c r="AR14" s="51">
        <v>0</v>
      </c>
      <c r="AS14" s="51">
        <v>1383.0690238462437</v>
      </c>
      <c r="AT14" s="51">
        <v>0</v>
      </c>
      <c r="AU14" s="51">
        <v>0</v>
      </c>
      <c r="AV14" s="51">
        <v>0</v>
      </c>
      <c r="AW14" s="51">
        <v>0</v>
      </c>
      <c r="AX14" s="51">
        <v>0</v>
      </c>
      <c r="AY14" s="51">
        <v>0</v>
      </c>
      <c r="AZ14" s="51">
        <v>0</v>
      </c>
      <c r="BA14" s="51">
        <v>0</v>
      </c>
      <c r="BB14" s="51">
        <v>0</v>
      </c>
      <c r="BC14" s="52">
        <f t="shared" si="5"/>
        <v>1383.0690238462437</v>
      </c>
      <c r="BE14" s="50">
        <v>1954</v>
      </c>
      <c r="BF14" s="51">
        <v>0</v>
      </c>
      <c r="BG14" s="51">
        <v>0</v>
      </c>
      <c r="BH14" s="51">
        <v>1420.8729104980412</v>
      </c>
      <c r="BI14" s="51">
        <v>0</v>
      </c>
      <c r="BJ14" s="51">
        <v>0</v>
      </c>
      <c r="BK14" s="51">
        <v>0</v>
      </c>
      <c r="BL14" s="51">
        <v>0</v>
      </c>
      <c r="BM14" s="51">
        <v>0</v>
      </c>
      <c r="BN14" s="51">
        <v>0</v>
      </c>
      <c r="BO14" s="51">
        <v>0</v>
      </c>
      <c r="BP14" s="51">
        <v>0</v>
      </c>
      <c r="BQ14" s="51">
        <v>0</v>
      </c>
      <c r="BR14" s="52">
        <f t="shared" si="6"/>
        <v>1420.8729104980412</v>
      </c>
      <c r="BT14" s="50">
        <v>1954</v>
      </c>
      <c r="BU14" s="51">
        <v>0</v>
      </c>
      <c r="BV14" s="51">
        <v>0</v>
      </c>
      <c r="BW14" s="51">
        <v>1452.222475038556</v>
      </c>
      <c r="BX14" s="51">
        <v>0</v>
      </c>
      <c r="BY14" s="51">
        <v>0</v>
      </c>
      <c r="BZ14" s="51">
        <v>0</v>
      </c>
      <c r="CA14" s="51">
        <v>0</v>
      </c>
      <c r="CB14" s="51">
        <v>0</v>
      </c>
      <c r="CC14" s="51">
        <v>0</v>
      </c>
      <c r="CD14" s="51">
        <v>0</v>
      </c>
      <c r="CE14" s="51">
        <v>0</v>
      </c>
      <c r="CF14" s="51">
        <v>0</v>
      </c>
      <c r="CG14" s="52">
        <f t="shared" si="7"/>
        <v>1452.222475038556</v>
      </c>
      <c r="CI14" s="50">
        <v>1954</v>
      </c>
      <c r="CJ14" s="51">
        <v>0</v>
      </c>
      <c r="CK14" s="51">
        <v>0</v>
      </c>
      <c r="CL14" s="51">
        <v>2038.643741149363</v>
      </c>
      <c r="CM14" s="51">
        <v>0</v>
      </c>
      <c r="CN14" s="51">
        <v>0</v>
      </c>
      <c r="CO14" s="51">
        <v>0</v>
      </c>
      <c r="CP14" s="51">
        <v>0</v>
      </c>
      <c r="CQ14" s="51">
        <v>0</v>
      </c>
      <c r="CR14" s="51">
        <v>0</v>
      </c>
      <c r="CS14" s="51">
        <v>0</v>
      </c>
      <c r="CT14" s="51">
        <v>0</v>
      </c>
      <c r="CU14" s="51">
        <v>0</v>
      </c>
      <c r="CV14" s="52">
        <f t="shared" si="8"/>
        <v>2038.643741149363</v>
      </c>
      <c r="CX14" s="50">
        <v>1954</v>
      </c>
      <c r="CY14" s="51">
        <v>0</v>
      </c>
      <c r="CZ14" s="51">
        <v>0</v>
      </c>
      <c r="DA14" s="51">
        <v>2074.6035357693654</v>
      </c>
      <c r="DB14" s="51">
        <v>0</v>
      </c>
      <c r="DC14" s="51">
        <v>0</v>
      </c>
      <c r="DD14" s="51">
        <v>0</v>
      </c>
      <c r="DE14" s="51">
        <v>0</v>
      </c>
      <c r="DF14" s="51">
        <v>0</v>
      </c>
      <c r="DG14" s="51">
        <v>0</v>
      </c>
      <c r="DH14" s="51">
        <v>0</v>
      </c>
      <c r="DI14" s="51">
        <v>0</v>
      </c>
      <c r="DJ14" s="51">
        <v>0</v>
      </c>
      <c r="DK14" s="52">
        <f t="shared" si="9"/>
        <v>2074.6035357693654</v>
      </c>
      <c r="DM14" s="95">
        <v>1954</v>
      </c>
      <c r="DN14" s="96">
        <v>0</v>
      </c>
      <c r="DO14" s="96">
        <v>0</v>
      </c>
      <c r="DP14" s="96">
        <v>2074.6035357693654</v>
      </c>
      <c r="DQ14" s="96">
        <v>0</v>
      </c>
      <c r="DR14" s="96">
        <v>0</v>
      </c>
      <c r="DS14" s="96">
        <v>0</v>
      </c>
      <c r="DT14" s="96">
        <v>0</v>
      </c>
      <c r="DU14" s="96">
        <v>0</v>
      </c>
      <c r="DV14" s="96">
        <v>0</v>
      </c>
      <c r="DW14" s="96">
        <v>0</v>
      </c>
      <c r="DX14" s="96">
        <v>0</v>
      </c>
      <c r="DY14" s="96">
        <v>0</v>
      </c>
      <c r="DZ14" s="96">
        <v>2074.6035357693654</v>
      </c>
    </row>
    <row r="15" spans="1:130" x14ac:dyDescent="0.25">
      <c r="A15" s="61">
        <v>17441</v>
      </c>
      <c r="B15" s="96">
        <f t="shared" si="1"/>
        <v>1947</v>
      </c>
      <c r="C15" s="96">
        <f t="shared" si="2"/>
        <v>10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v>0</v>
      </c>
      <c r="L15" s="50">
        <v>1955</v>
      </c>
      <c r="M15" s="51">
        <v>0</v>
      </c>
      <c r="N15" s="51">
        <v>0</v>
      </c>
      <c r="O15" s="51">
        <v>717.35180036825182</v>
      </c>
      <c r="P15" s="51">
        <v>0</v>
      </c>
      <c r="Q15" s="51">
        <v>0</v>
      </c>
      <c r="R15" s="51">
        <v>0</v>
      </c>
      <c r="S15" s="51">
        <v>0</v>
      </c>
      <c r="T15" s="51">
        <v>0</v>
      </c>
      <c r="U15" s="51">
        <v>0</v>
      </c>
      <c r="V15" s="51">
        <v>0</v>
      </c>
      <c r="W15" s="51">
        <v>0</v>
      </c>
      <c r="X15" s="51">
        <v>0</v>
      </c>
      <c r="Y15" s="52">
        <f t="shared" si="3"/>
        <v>717.35180036825182</v>
      </c>
      <c r="AA15" s="50">
        <v>1955</v>
      </c>
      <c r="AB15" s="51">
        <v>0</v>
      </c>
      <c r="AC15" s="51">
        <v>0</v>
      </c>
      <c r="AD15" s="51">
        <v>881.475991198006</v>
      </c>
      <c r="AE15" s="51">
        <v>0</v>
      </c>
      <c r="AF15" s="51">
        <v>0</v>
      </c>
      <c r="AG15" s="51">
        <v>0</v>
      </c>
      <c r="AH15" s="51">
        <v>0</v>
      </c>
      <c r="AI15" s="51">
        <v>0</v>
      </c>
      <c r="AJ15" s="51">
        <v>0</v>
      </c>
      <c r="AK15" s="51">
        <v>0</v>
      </c>
      <c r="AL15" s="51">
        <v>0</v>
      </c>
      <c r="AM15" s="51">
        <v>0</v>
      </c>
      <c r="AN15" s="52">
        <f t="shared" si="4"/>
        <v>881.475991198006</v>
      </c>
      <c r="AP15" s="50">
        <v>1955</v>
      </c>
      <c r="AQ15" s="51">
        <v>0</v>
      </c>
      <c r="AR15" s="51">
        <v>0</v>
      </c>
      <c r="AS15" s="51">
        <v>1383.0690238462437</v>
      </c>
      <c r="AT15" s="51">
        <v>0</v>
      </c>
      <c r="AU15" s="51">
        <v>0</v>
      </c>
      <c r="AV15" s="51">
        <v>0</v>
      </c>
      <c r="AW15" s="51">
        <v>0</v>
      </c>
      <c r="AX15" s="51">
        <v>0</v>
      </c>
      <c r="AY15" s="51">
        <v>0</v>
      </c>
      <c r="AZ15" s="51">
        <v>0</v>
      </c>
      <c r="BA15" s="51">
        <v>0</v>
      </c>
      <c r="BB15" s="51">
        <v>0</v>
      </c>
      <c r="BC15" s="52">
        <f t="shared" si="5"/>
        <v>1383.0690238462437</v>
      </c>
      <c r="BE15" s="50">
        <v>1955</v>
      </c>
      <c r="BF15" s="51">
        <v>0</v>
      </c>
      <c r="BG15" s="51">
        <v>0</v>
      </c>
      <c r="BH15" s="51">
        <v>1420.8729104980412</v>
      </c>
      <c r="BI15" s="51">
        <v>0</v>
      </c>
      <c r="BJ15" s="51">
        <v>0</v>
      </c>
      <c r="BK15" s="51">
        <v>0</v>
      </c>
      <c r="BL15" s="51">
        <v>0</v>
      </c>
      <c r="BM15" s="51">
        <v>0</v>
      </c>
      <c r="BN15" s="51">
        <v>0</v>
      </c>
      <c r="BO15" s="51">
        <v>0</v>
      </c>
      <c r="BP15" s="51">
        <v>0</v>
      </c>
      <c r="BQ15" s="51">
        <v>0</v>
      </c>
      <c r="BR15" s="52">
        <f t="shared" si="6"/>
        <v>1420.8729104980412</v>
      </c>
      <c r="BT15" s="50">
        <v>1955</v>
      </c>
      <c r="BU15" s="51">
        <v>0</v>
      </c>
      <c r="BV15" s="51">
        <v>0</v>
      </c>
      <c r="BW15" s="51">
        <v>1452.222475038556</v>
      </c>
      <c r="BX15" s="51">
        <v>0</v>
      </c>
      <c r="BY15" s="51">
        <v>0</v>
      </c>
      <c r="BZ15" s="51">
        <v>0</v>
      </c>
      <c r="CA15" s="51">
        <v>0</v>
      </c>
      <c r="CB15" s="51">
        <v>0</v>
      </c>
      <c r="CC15" s="51">
        <v>0</v>
      </c>
      <c r="CD15" s="51">
        <v>0</v>
      </c>
      <c r="CE15" s="51">
        <v>0</v>
      </c>
      <c r="CF15" s="51">
        <v>0</v>
      </c>
      <c r="CG15" s="52">
        <f t="shared" si="7"/>
        <v>1452.222475038556</v>
      </c>
      <c r="CI15" s="50">
        <v>1955</v>
      </c>
      <c r="CJ15" s="51">
        <v>0</v>
      </c>
      <c r="CK15" s="51">
        <v>0</v>
      </c>
      <c r="CL15" s="51">
        <v>2038.643741149363</v>
      </c>
      <c r="CM15" s="51">
        <v>0</v>
      </c>
      <c r="CN15" s="51">
        <v>0</v>
      </c>
      <c r="CO15" s="51">
        <v>0</v>
      </c>
      <c r="CP15" s="51">
        <v>0</v>
      </c>
      <c r="CQ15" s="51">
        <v>0</v>
      </c>
      <c r="CR15" s="51">
        <v>0</v>
      </c>
      <c r="CS15" s="51">
        <v>0</v>
      </c>
      <c r="CT15" s="51">
        <v>0</v>
      </c>
      <c r="CU15" s="51">
        <v>0</v>
      </c>
      <c r="CV15" s="52">
        <f t="shared" si="8"/>
        <v>2038.643741149363</v>
      </c>
      <c r="CX15" s="50">
        <v>1955</v>
      </c>
      <c r="CY15" s="51">
        <v>0</v>
      </c>
      <c r="CZ15" s="51">
        <v>0</v>
      </c>
      <c r="DA15" s="51">
        <v>2074.6035357693654</v>
      </c>
      <c r="DB15" s="51">
        <v>0</v>
      </c>
      <c r="DC15" s="51">
        <v>0</v>
      </c>
      <c r="DD15" s="51">
        <v>0</v>
      </c>
      <c r="DE15" s="51">
        <v>0</v>
      </c>
      <c r="DF15" s="51">
        <v>0</v>
      </c>
      <c r="DG15" s="51">
        <v>0</v>
      </c>
      <c r="DH15" s="51">
        <v>0</v>
      </c>
      <c r="DI15" s="51">
        <v>0</v>
      </c>
      <c r="DJ15" s="51">
        <v>0</v>
      </c>
      <c r="DK15" s="52">
        <f t="shared" si="9"/>
        <v>2074.6035357693654</v>
      </c>
      <c r="DM15" s="95">
        <v>1955</v>
      </c>
      <c r="DN15" s="96">
        <v>0</v>
      </c>
      <c r="DO15" s="96">
        <v>0</v>
      </c>
      <c r="DP15" s="96">
        <v>2074.6035357693654</v>
      </c>
      <c r="DQ15" s="96">
        <v>0</v>
      </c>
      <c r="DR15" s="96">
        <v>0</v>
      </c>
      <c r="DS15" s="96">
        <v>0</v>
      </c>
      <c r="DT15" s="96">
        <v>0</v>
      </c>
      <c r="DU15" s="96">
        <v>0</v>
      </c>
      <c r="DV15" s="96">
        <v>0</v>
      </c>
      <c r="DW15" s="96">
        <v>0</v>
      </c>
      <c r="DX15" s="96">
        <v>0</v>
      </c>
      <c r="DY15" s="96">
        <v>0</v>
      </c>
      <c r="DZ15" s="96">
        <v>2074.6035357693654</v>
      </c>
    </row>
    <row r="16" spans="1:130" x14ac:dyDescent="0.25">
      <c r="A16" s="61">
        <v>17472</v>
      </c>
      <c r="B16" s="96">
        <f t="shared" si="1"/>
        <v>1947</v>
      </c>
      <c r="C16" s="96">
        <f t="shared" si="2"/>
        <v>11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L16" s="50">
        <v>1956</v>
      </c>
      <c r="M16" s="51">
        <v>0</v>
      </c>
      <c r="N16" s="51">
        <v>0</v>
      </c>
      <c r="O16" s="51">
        <v>717.35180036825182</v>
      </c>
      <c r="P16" s="51">
        <v>0</v>
      </c>
      <c r="Q16" s="51">
        <v>0</v>
      </c>
      <c r="R16" s="51">
        <v>0</v>
      </c>
      <c r="S16" s="51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2">
        <f t="shared" si="3"/>
        <v>717.35180036825182</v>
      </c>
      <c r="AA16" s="50">
        <v>1956</v>
      </c>
      <c r="AB16" s="51">
        <v>0</v>
      </c>
      <c r="AC16" s="51">
        <v>0</v>
      </c>
      <c r="AD16" s="51">
        <v>881.475991198006</v>
      </c>
      <c r="AE16" s="51">
        <v>0</v>
      </c>
      <c r="AF16" s="51">
        <v>0</v>
      </c>
      <c r="AG16" s="51">
        <v>0</v>
      </c>
      <c r="AH16" s="51">
        <v>0</v>
      </c>
      <c r="AI16" s="51">
        <v>0</v>
      </c>
      <c r="AJ16" s="51">
        <v>0</v>
      </c>
      <c r="AK16" s="51">
        <v>0</v>
      </c>
      <c r="AL16" s="51">
        <v>0</v>
      </c>
      <c r="AM16" s="51">
        <v>0</v>
      </c>
      <c r="AN16" s="52">
        <f t="shared" si="4"/>
        <v>881.475991198006</v>
      </c>
      <c r="AP16" s="50">
        <v>1956</v>
      </c>
      <c r="AQ16" s="51">
        <v>0</v>
      </c>
      <c r="AR16" s="51">
        <v>0</v>
      </c>
      <c r="AS16" s="51">
        <v>1383.0690238462437</v>
      </c>
      <c r="AT16" s="51">
        <v>0</v>
      </c>
      <c r="AU16" s="51">
        <v>0</v>
      </c>
      <c r="AV16" s="51">
        <v>0</v>
      </c>
      <c r="AW16" s="51">
        <v>0</v>
      </c>
      <c r="AX16" s="51">
        <v>0</v>
      </c>
      <c r="AY16" s="51">
        <v>0</v>
      </c>
      <c r="AZ16" s="51">
        <v>0</v>
      </c>
      <c r="BA16" s="51">
        <v>0</v>
      </c>
      <c r="BB16" s="51">
        <v>0</v>
      </c>
      <c r="BC16" s="52">
        <f t="shared" si="5"/>
        <v>1383.0690238462437</v>
      </c>
      <c r="BE16" s="50">
        <v>1956</v>
      </c>
      <c r="BF16" s="51">
        <v>0</v>
      </c>
      <c r="BG16" s="51">
        <v>0</v>
      </c>
      <c r="BH16" s="51">
        <v>1420.8729104980412</v>
      </c>
      <c r="BI16" s="51">
        <v>0</v>
      </c>
      <c r="BJ16" s="51">
        <v>0</v>
      </c>
      <c r="BK16" s="51">
        <v>0</v>
      </c>
      <c r="BL16" s="51">
        <v>0</v>
      </c>
      <c r="BM16" s="51">
        <v>0</v>
      </c>
      <c r="BN16" s="51">
        <v>0</v>
      </c>
      <c r="BO16" s="51">
        <v>0</v>
      </c>
      <c r="BP16" s="51">
        <v>0</v>
      </c>
      <c r="BQ16" s="51">
        <v>0</v>
      </c>
      <c r="BR16" s="52">
        <f t="shared" si="6"/>
        <v>1420.8729104980412</v>
      </c>
      <c r="BT16" s="50">
        <v>1956</v>
      </c>
      <c r="BU16" s="51">
        <v>0</v>
      </c>
      <c r="BV16" s="51">
        <v>0</v>
      </c>
      <c r="BW16" s="51">
        <v>1452.222475038556</v>
      </c>
      <c r="BX16" s="51">
        <v>0</v>
      </c>
      <c r="BY16" s="51">
        <v>0</v>
      </c>
      <c r="BZ16" s="51">
        <v>0</v>
      </c>
      <c r="CA16" s="51">
        <v>0</v>
      </c>
      <c r="CB16" s="51">
        <v>0</v>
      </c>
      <c r="CC16" s="51">
        <v>0</v>
      </c>
      <c r="CD16" s="51">
        <v>0</v>
      </c>
      <c r="CE16" s="51">
        <v>0</v>
      </c>
      <c r="CF16" s="51">
        <v>0</v>
      </c>
      <c r="CG16" s="52">
        <f t="shared" si="7"/>
        <v>1452.222475038556</v>
      </c>
      <c r="CI16" s="50">
        <v>1956</v>
      </c>
      <c r="CJ16" s="51">
        <v>0</v>
      </c>
      <c r="CK16" s="51">
        <v>0</v>
      </c>
      <c r="CL16" s="51">
        <v>2038.643741149363</v>
      </c>
      <c r="CM16" s="51">
        <v>0</v>
      </c>
      <c r="CN16" s="51">
        <v>0</v>
      </c>
      <c r="CO16" s="51">
        <v>0</v>
      </c>
      <c r="CP16" s="51">
        <v>0</v>
      </c>
      <c r="CQ16" s="51">
        <v>0</v>
      </c>
      <c r="CR16" s="51">
        <v>0</v>
      </c>
      <c r="CS16" s="51">
        <v>0</v>
      </c>
      <c r="CT16" s="51">
        <v>0</v>
      </c>
      <c r="CU16" s="51">
        <v>0</v>
      </c>
      <c r="CV16" s="52">
        <f t="shared" si="8"/>
        <v>2038.643741149363</v>
      </c>
      <c r="CX16" s="50">
        <v>1956</v>
      </c>
      <c r="CY16" s="51">
        <v>0</v>
      </c>
      <c r="CZ16" s="51">
        <v>0</v>
      </c>
      <c r="DA16" s="51">
        <v>2074.6035357693654</v>
      </c>
      <c r="DB16" s="51">
        <v>0</v>
      </c>
      <c r="DC16" s="51">
        <v>0</v>
      </c>
      <c r="DD16" s="51">
        <v>0</v>
      </c>
      <c r="DE16" s="51">
        <v>0</v>
      </c>
      <c r="DF16" s="51">
        <v>0</v>
      </c>
      <c r="DG16" s="51">
        <v>0</v>
      </c>
      <c r="DH16" s="51">
        <v>0</v>
      </c>
      <c r="DI16" s="51">
        <v>0</v>
      </c>
      <c r="DJ16" s="51">
        <v>0</v>
      </c>
      <c r="DK16" s="52">
        <f t="shared" si="9"/>
        <v>2074.6035357693654</v>
      </c>
      <c r="DM16" s="95">
        <v>1956</v>
      </c>
      <c r="DN16" s="96">
        <v>0</v>
      </c>
      <c r="DO16" s="96">
        <v>0</v>
      </c>
      <c r="DP16" s="96">
        <v>2074.6035357693654</v>
      </c>
      <c r="DQ16" s="96">
        <v>0</v>
      </c>
      <c r="DR16" s="96">
        <v>0</v>
      </c>
      <c r="DS16" s="96">
        <v>0</v>
      </c>
      <c r="DT16" s="96">
        <v>0</v>
      </c>
      <c r="DU16" s="96">
        <v>0</v>
      </c>
      <c r="DV16" s="96">
        <v>0</v>
      </c>
      <c r="DW16" s="96">
        <v>0</v>
      </c>
      <c r="DX16" s="96">
        <v>0</v>
      </c>
      <c r="DY16" s="96">
        <v>0</v>
      </c>
      <c r="DZ16" s="96">
        <v>2074.6035357693654</v>
      </c>
    </row>
    <row r="17" spans="1:130" x14ac:dyDescent="0.25">
      <c r="A17" s="61">
        <v>17502</v>
      </c>
      <c r="B17" s="96">
        <f t="shared" si="1"/>
        <v>1947</v>
      </c>
      <c r="C17" s="96">
        <f t="shared" si="2"/>
        <v>12</v>
      </c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L17" s="50">
        <v>1957</v>
      </c>
      <c r="M17" s="51">
        <v>0</v>
      </c>
      <c r="N17" s="51">
        <v>0</v>
      </c>
      <c r="O17" s="51">
        <v>717.35180036825182</v>
      </c>
      <c r="P17" s="51">
        <v>0</v>
      </c>
      <c r="Q17" s="51">
        <v>0</v>
      </c>
      <c r="R17" s="51">
        <v>0</v>
      </c>
      <c r="S17" s="51">
        <v>0</v>
      </c>
      <c r="T17" s="51">
        <v>0</v>
      </c>
      <c r="U17" s="51">
        <v>0</v>
      </c>
      <c r="V17" s="51">
        <v>0</v>
      </c>
      <c r="W17" s="51">
        <v>0</v>
      </c>
      <c r="X17" s="51">
        <v>0</v>
      </c>
      <c r="Y17" s="52">
        <f t="shared" si="3"/>
        <v>717.35180036825182</v>
      </c>
      <c r="AA17" s="50">
        <v>1957</v>
      </c>
      <c r="AB17" s="51">
        <v>0</v>
      </c>
      <c r="AC17" s="51">
        <v>0</v>
      </c>
      <c r="AD17" s="51">
        <v>881.475991198006</v>
      </c>
      <c r="AE17" s="51">
        <v>0</v>
      </c>
      <c r="AF17" s="51">
        <v>0</v>
      </c>
      <c r="AG17" s="51">
        <v>0</v>
      </c>
      <c r="AH17" s="51">
        <v>0</v>
      </c>
      <c r="AI17" s="51">
        <v>0</v>
      </c>
      <c r="AJ17" s="51">
        <v>0</v>
      </c>
      <c r="AK17" s="51">
        <v>0</v>
      </c>
      <c r="AL17" s="51">
        <v>0</v>
      </c>
      <c r="AM17" s="51">
        <v>0</v>
      </c>
      <c r="AN17" s="52">
        <f t="shared" si="4"/>
        <v>881.475991198006</v>
      </c>
      <c r="AP17" s="50">
        <v>1957</v>
      </c>
      <c r="AQ17" s="51">
        <v>0</v>
      </c>
      <c r="AR17" s="51">
        <v>0</v>
      </c>
      <c r="AS17" s="51">
        <v>1383.0690238462437</v>
      </c>
      <c r="AT17" s="51">
        <v>0</v>
      </c>
      <c r="AU17" s="51">
        <v>0</v>
      </c>
      <c r="AV17" s="51">
        <v>0</v>
      </c>
      <c r="AW17" s="51">
        <v>0</v>
      </c>
      <c r="AX17" s="51">
        <v>0</v>
      </c>
      <c r="AY17" s="51">
        <v>0</v>
      </c>
      <c r="AZ17" s="51">
        <v>0</v>
      </c>
      <c r="BA17" s="51">
        <v>0</v>
      </c>
      <c r="BB17" s="51">
        <v>0</v>
      </c>
      <c r="BC17" s="52">
        <f t="shared" si="5"/>
        <v>1383.0690238462437</v>
      </c>
      <c r="BE17" s="50">
        <v>1957</v>
      </c>
      <c r="BF17" s="51">
        <v>0</v>
      </c>
      <c r="BG17" s="51">
        <v>0</v>
      </c>
      <c r="BH17" s="51">
        <v>1420.8729104980412</v>
      </c>
      <c r="BI17" s="51">
        <v>0</v>
      </c>
      <c r="BJ17" s="51">
        <v>0</v>
      </c>
      <c r="BK17" s="51">
        <v>0</v>
      </c>
      <c r="BL17" s="51">
        <v>0</v>
      </c>
      <c r="BM17" s="51">
        <v>0</v>
      </c>
      <c r="BN17" s="51">
        <v>0</v>
      </c>
      <c r="BO17" s="51">
        <v>0</v>
      </c>
      <c r="BP17" s="51">
        <v>0</v>
      </c>
      <c r="BQ17" s="51">
        <v>0</v>
      </c>
      <c r="BR17" s="52">
        <f t="shared" si="6"/>
        <v>1420.8729104980412</v>
      </c>
      <c r="BT17" s="50">
        <v>1957</v>
      </c>
      <c r="BU17" s="51">
        <v>0</v>
      </c>
      <c r="BV17" s="51">
        <v>0</v>
      </c>
      <c r="BW17" s="51">
        <v>1452.222475038556</v>
      </c>
      <c r="BX17" s="51">
        <v>0</v>
      </c>
      <c r="BY17" s="51">
        <v>0</v>
      </c>
      <c r="BZ17" s="51">
        <v>0</v>
      </c>
      <c r="CA17" s="51">
        <v>0</v>
      </c>
      <c r="CB17" s="51">
        <v>0</v>
      </c>
      <c r="CC17" s="51">
        <v>0</v>
      </c>
      <c r="CD17" s="51">
        <v>0</v>
      </c>
      <c r="CE17" s="51">
        <v>0</v>
      </c>
      <c r="CF17" s="51">
        <v>0</v>
      </c>
      <c r="CG17" s="52">
        <f t="shared" si="7"/>
        <v>1452.222475038556</v>
      </c>
      <c r="CI17" s="50">
        <v>1957</v>
      </c>
      <c r="CJ17" s="51">
        <v>0</v>
      </c>
      <c r="CK17" s="51">
        <v>0</v>
      </c>
      <c r="CL17" s="51">
        <v>2038.643741149363</v>
      </c>
      <c r="CM17" s="51">
        <v>0</v>
      </c>
      <c r="CN17" s="51">
        <v>0</v>
      </c>
      <c r="CO17" s="51">
        <v>0</v>
      </c>
      <c r="CP17" s="51">
        <v>0</v>
      </c>
      <c r="CQ17" s="51">
        <v>0</v>
      </c>
      <c r="CR17" s="51">
        <v>0</v>
      </c>
      <c r="CS17" s="51">
        <v>0</v>
      </c>
      <c r="CT17" s="51">
        <v>0</v>
      </c>
      <c r="CU17" s="51">
        <v>0</v>
      </c>
      <c r="CV17" s="52">
        <f t="shared" si="8"/>
        <v>2038.643741149363</v>
      </c>
      <c r="CX17" s="50">
        <v>1957</v>
      </c>
      <c r="CY17" s="51">
        <v>0</v>
      </c>
      <c r="CZ17" s="51">
        <v>0</v>
      </c>
      <c r="DA17" s="51">
        <v>2074.6035357693654</v>
      </c>
      <c r="DB17" s="51">
        <v>0</v>
      </c>
      <c r="DC17" s="51">
        <v>0</v>
      </c>
      <c r="DD17" s="51">
        <v>0</v>
      </c>
      <c r="DE17" s="51">
        <v>0</v>
      </c>
      <c r="DF17" s="51">
        <v>0</v>
      </c>
      <c r="DG17" s="51">
        <v>0</v>
      </c>
      <c r="DH17" s="51">
        <v>0</v>
      </c>
      <c r="DI17" s="51">
        <v>0</v>
      </c>
      <c r="DJ17" s="51">
        <v>0</v>
      </c>
      <c r="DK17" s="52">
        <f t="shared" si="9"/>
        <v>2074.6035357693654</v>
      </c>
      <c r="DM17" s="95">
        <v>1957</v>
      </c>
      <c r="DN17" s="96">
        <v>0</v>
      </c>
      <c r="DO17" s="96">
        <v>0</v>
      </c>
      <c r="DP17" s="96">
        <v>2074.6035357693654</v>
      </c>
      <c r="DQ17" s="96">
        <v>0</v>
      </c>
      <c r="DR17" s="96">
        <v>0</v>
      </c>
      <c r="DS17" s="96">
        <v>0</v>
      </c>
      <c r="DT17" s="96">
        <v>0</v>
      </c>
      <c r="DU17" s="96">
        <v>0</v>
      </c>
      <c r="DV17" s="96">
        <v>0</v>
      </c>
      <c r="DW17" s="96">
        <v>0</v>
      </c>
      <c r="DX17" s="96">
        <v>0</v>
      </c>
      <c r="DY17" s="96">
        <v>0</v>
      </c>
      <c r="DZ17" s="96">
        <v>2074.6035357693654</v>
      </c>
    </row>
    <row r="18" spans="1:130" x14ac:dyDescent="0.25">
      <c r="A18" s="61">
        <v>17533</v>
      </c>
      <c r="B18" s="96">
        <f t="shared" si="1"/>
        <v>1948</v>
      </c>
      <c r="C18" s="96">
        <f t="shared" si="2"/>
        <v>1</v>
      </c>
      <c r="D18" s="92">
        <v>0</v>
      </c>
      <c r="E18" s="92">
        <v>0</v>
      </c>
      <c r="F18" s="92">
        <v>0</v>
      </c>
      <c r="G18" s="92">
        <v>0</v>
      </c>
      <c r="H18" s="92">
        <v>0</v>
      </c>
      <c r="I18" s="92">
        <v>0</v>
      </c>
      <c r="J18" s="92">
        <v>0</v>
      </c>
      <c r="L18" s="50">
        <v>1958</v>
      </c>
      <c r="M18" s="51">
        <v>0</v>
      </c>
      <c r="N18" s="51">
        <v>0</v>
      </c>
      <c r="O18" s="51">
        <v>738.20156702753127</v>
      </c>
      <c r="P18" s="51">
        <v>0</v>
      </c>
      <c r="Q18" s="51">
        <v>0</v>
      </c>
      <c r="R18" s="51">
        <v>0</v>
      </c>
      <c r="S18" s="51">
        <v>0</v>
      </c>
      <c r="T18" s="51">
        <v>0</v>
      </c>
      <c r="U18" s="51">
        <v>0</v>
      </c>
      <c r="V18" s="51">
        <v>0</v>
      </c>
      <c r="W18" s="51">
        <v>0</v>
      </c>
      <c r="X18" s="51">
        <v>0</v>
      </c>
      <c r="Y18" s="52">
        <f t="shared" si="3"/>
        <v>738.20156702753127</v>
      </c>
      <c r="AA18" s="50">
        <v>1958</v>
      </c>
      <c r="AB18" s="51">
        <v>0</v>
      </c>
      <c r="AC18" s="51">
        <v>0</v>
      </c>
      <c r="AD18" s="51">
        <v>907.09601295413859</v>
      </c>
      <c r="AE18" s="51">
        <v>0</v>
      </c>
      <c r="AF18" s="51">
        <v>0</v>
      </c>
      <c r="AG18" s="51">
        <v>0</v>
      </c>
      <c r="AH18" s="51">
        <v>0</v>
      </c>
      <c r="AI18" s="51">
        <v>0</v>
      </c>
      <c r="AJ18" s="51">
        <v>0</v>
      </c>
      <c r="AK18" s="51">
        <v>0</v>
      </c>
      <c r="AL18" s="51">
        <v>0</v>
      </c>
      <c r="AM18" s="51">
        <v>0</v>
      </c>
      <c r="AN18" s="52">
        <f t="shared" si="4"/>
        <v>907.09601295413859</v>
      </c>
      <c r="AP18" s="50">
        <v>1958</v>
      </c>
      <c r="AQ18" s="51">
        <v>0</v>
      </c>
      <c r="AR18" s="51">
        <v>0</v>
      </c>
      <c r="AS18" s="51">
        <v>1423.2678027523095</v>
      </c>
      <c r="AT18" s="51">
        <v>0</v>
      </c>
      <c r="AU18" s="51">
        <v>0</v>
      </c>
      <c r="AV18" s="51">
        <v>0</v>
      </c>
      <c r="AW18" s="51">
        <v>0</v>
      </c>
      <c r="AX18" s="51">
        <v>0</v>
      </c>
      <c r="AY18" s="51">
        <v>0</v>
      </c>
      <c r="AZ18" s="51">
        <v>0</v>
      </c>
      <c r="BA18" s="51">
        <v>0</v>
      </c>
      <c r="BB18" s="51">
        <v>0</v>
      </c>
      <c r="BC18" s="52">
        <f t="shared" si="5"/>
        <v>1423.2678027523095</v>
      </c>
      <c r="BE18" s="50">
        <v>1958</v>
      </c>
      <c r="BF18" s="51">
        <v>0</v>
      </c>
      <c r="BG18" s="51">
        <v>0</v>
      </c>
      <c r="BH18" s="51">
        <v>1462.1704560275393</v>
      </c>
      <c r="BI18" s="51">
        <v>0</v>
      </c>
      <c r="BJ18" s="51">
        <v>0</v>
      </c>
      <c r="BK18" s="51">
        <v>0</v>
      </c>
      <c r="BL18" s="51">
        <v>0</v>
      </c>
      <c r="BM18" s="51">
        <v>0</v>
      </c>
      <c r="BN18" s="51">
        <v>0</v>
      </c>
      <c r="BO18" s="51">
        <v>0</v>
      </c>
      <c r="BP18" s="51">
        <v>0</v>
      </c>
      <c r="BQ18" s="51">
        <v>0</v>
      </c>
      <c r="BR18" s="52">
        <f t="shared" si="6"/>
        <v>1462.1704560275393</v>
      </c>
      <c r="BT18" s="50">
        <v>1958</v>
      </c>
      <c r="BU18" s="51">
        <v>0</v>
      </c>
      <c r="BV18" s="51">
        <v>0</v>
      </c>
      <c r="BW18" s="51">
        <v>1494.4311928899251</v>
      </c>
      <c r="BX18" s="51">
        <v>0</v>
      </c>
      <c r="BY18" s="51">
        <v>0</v>
      </c>
      <c r="BZ18" s="51">
        <v>0</v>
      </c>
      <c r="CA18" s="51">
        <v>0</v>
      </c>
      <c r="CB18" s="51">
        <v>0</v>
      </c>
      <c r="CC18" s="51">
        <v>0</v>
      </c>
      <c r="CD18" s="51">
        <v>0</v>
      </c>
      <c r="CE18" s="51">
        <v>0</v>
      </c>
      <c r="CF18" s="51">
        <v>0</v>
      </c>
      <c r="CG18" s="52">
        <f t="shared" si="7"/>
        <v>1494.4311928899251</v>
      </c>
      <c r="CI18" s="50">
        <v>1958</v>
      </c>
      <c r="CJ18" s="51">
        <v>0</v>
      </c>
      <c r="CK18" s="51">
        <v>0</v>
      </c>
      <c r="CL18" s="51">
        <v>2097.8967412569036</v>
      </c>
      <c r="CM18" s="51">
        <v>0</v>
      </c>
      <c r="CN18" s="51">
        <v>0</v>
      </c>
      <c r="CO18" s="51">
        <v>0</v>
      </c>
      <c r="CP18" s="51">
        <v>0</v>
      </c>
      <c r="CQ18" s="51">
        <v>0</v>
      </c>
      <c r="CR18" s="51">
        <v>0</v>
      </c>
      <c r="CS18" s="51">
        <v>0</v>
      </c>
      <c r="CT18" s="51">
        <v>0</v>
      </c>
      <c r="CU18" s="51">
        <v>0</v>
      </c>
      <c r="CV18" s="52">
        <f t="shared" si="8"/>
        <v>2097.8967412569036</v>
      </c>
      <c r="CX18" s="50">
        <v>1958</v>
      </c>
      <c r="CY18" s="51">
        <v>0</v>
      </c>
      <c r="CZ18" s="51">
        <v>0</v>
      </c>
      <c r="DA18" s="51">
        <v>2134.9017041284642</v>
      </c>
      <c r="DB18" s="51">
        <v>0</v>
      </c>
      <c r="DC18" s="51">
        <v>0</v>
      </c>
      <c r="DD18" s="51">
        <v>0</v>
      </c>
      <c r="DE18" s="51">
        <v>0</v>
      </c>
      <c r="DF18" s="51">
        <v>0</v>
      </c>
      <c r="DG18" s="51">
        <v>0</v>
      </c>
      <c r="DH18" s="51">
        <v>0</v>
      </c>
      <c r="DI18" s="51">
        <v>0</v>
      </c>
      <c r="DJ18" s="51">
        <v>0</v>
      </c>
      <c r="DK18" s="52">
        <f t="shared" si="9"/>
        <v>2134.9017041284642</v>
      </c>
      <c r="DM18" s="95">
        <v>1958</v>
      </c>
      <c r="DN18" s="96">
        <v>0</v>
      </c>
      <c r="DO18" s="96">
        <v>0</v>
      </c>
      <c r="DP18" s="96">
        <v>2134.9017041284642</v>
      </c>
      <c r="DQ18" s="96">
        <v>0</v>
      </c>
      <c r="DR18" s="96">
        <v>0</v>
      </c>
      <c r="DS18" s="96">
        <v>0</v>
      </c>
      <c r="DT18" s="96">
        <v>0</v>
      </c>
      <c r="DU18" s="96">
        <v>0</v>
      </c>
      <c r="DV18" s="96">
        <v>0</v>
      </c>
      <c r="DW18" s="96">
        <v>0</v>
      </c>
      <c r="DX18" s="96">
        <v>0</v>
      </c>
      <c r="DY18" s="96">
        <v>0</v>
      </c>
      <c r="DZ18" s="96">
        <v>2134.9017041284642</v>
      </c>
    </row>
    <row r="19" spans="1:130" x14ac:dyDescent="0.25">
      <c r="A19" s="61">
        <v>17564</v>
      </c>
      <c r="B19" s="96">
        <f t="shared" si="1"/>
        <v>1948</v>
      </c>
      <c r="C19" s="96">
        <f t="shared" si="2"/>
        <v>2</v>
      </c>
      <c r="D19" s="92">
        <v>0</v>
      </c>
      <c r="E19" s="92">
        <v>0</v>
      </c>
      <c r="F19" s="92">
        <v>0</v>
      </c>
      <c r="G19" s="92">
        <v>0</v>
      </c>
      <c r="H19" s="92">
        <v>0</v>
      </c>
      <c r="I19" s="92">
        <v>0</v>
      </c>
      <c r="J19" s="92">
        <v>0</v>
      </c>
      <c r="L19" s="50">
        <v>1959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1">
        <v>290.58259952496996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52">
        <f t="shared" si="3"/>
        <v>290.58259952496996</v>
      </c>
      <c r="AA19" s="50">
        <v>1959</v>
      </c>
      <c r="AB19" s="51">
        <v>0</v>
      </c>
      <c r="AC19" s="51">
        <v>0</v>
      </c>
      <c r="AD19" s="51">
        <v>0</v>
      </c>
      <c r="AE19" s="51">
        <v>0</v>
      </c>
      <c r="AF19" s="51">
        <v>0</v>
      </c>
      <c r="AG19" s="51">
        <v>0</v>
      </c>
      <c r="AH19" s="51">
        <v>357.06550789957748</v>
      </c>
      <c r="AI19" s="51">
        <v>0</v>
      </c>
      <c r="AJ19" s="51">
        <v>0</v>
      </c>
      <c r="AK19" s="51">
        <v>0</v>
      </c>
      <c r="AL19" s="51">
        <v>0</v>
      </c>
      <c r="AM19" s="51">
        <v>0</v>
      </c>
      <c r="AN19" s="52">
        <f t="shared" si="4"/>
        <v>357.06550789957748</v>
      </c>
      <c r="AP19" s="50">
        <v>1959</v>
      </c>
      <c r="AQ19" s="51">
        <v>0</v>
      </c>
      <c r="AR19" s="51">
        <v>0</v>
      </c>
      <c r="AS19" s="51">
        <v>0</v>
      </c>
      <c r="AT19" s="51">
        <v>0</v>
      </c>
      <c r="AU19" s="51">
        <v>0</v>
      </c>
      <c r="AV19" s="51">
        <v>0</v>
      </c>
      <c r="AW19" s="51">
        <v>560.24922787590606</v>
      </c>
      <c r="AX19" s="51">
        <v>0</v>
      </c>
      <c r="AY19" s="51">
        <v>0</v>
      </c>
      <c r="AZ19" s="51">
        <v>0</v>
      </c>
      <c r="BA19" s="51">
        <v>0</v>
      </c>
      <c r="BB19" s="51">
        <v>0</v>
      </c>
      <c r="BC19" s="52">
        <f t="shared" si="5"/>
        <v>560.24922787590606</v>
      </c>
      <c r="BE19" s="50">
        <v>1959</v>
      </c>
      <c r="BF19" s="51">
        <v>0</v>
      </c>
      <c r="BG19" s="51">
        <v>0</v>
      </c>
      <c r="BH19" s="51">
        <v>0</v>
      </c>
      <c r="BI19" s="51">
        <v>0</v>
      </c>
      <c r="BJ19" s="51">
        <v>0</v>
      </c>
      <c r="BK19" s="51">
        <v>0</v>
      </c>
      <c r="BL19" s="51">
        <v>575.56270677118084</v>
      </c>
      <c r="BM19" s="51">
        <v>0</v>
      </c>
      <c r="BN19" s="51">
        <v>0</v>
      </c>
      <c r="BO19" s="51">
        <v>0</v>
      </c>
      <c r="BP19" s="51">
        <v>0</v>
      </c>
      <c r="BQ19" s="51">
        <v>0</v>
      </c>
      <c r="BR19" s="52">
        <f t="shared" si="6"/>
        <v>575.56270677118084</v>
      </c>
      <c r="BT19" s="50">
        <v>1959</v>
      </c>
      <c r="BU19" s="51">
        <v>0</v>
      </c>
      <c r="BV19" s="51">
        <v>0</v>
      </c>
      <c r="BW19" s="51">
        <v>0</v>
      </c>
      <c r="BX19" s="51">
        <v>0</v>
      </c>
      <c r="BY19" s="51">
        <v>0</v>
      </c>
      <c r="BZ19" s="51">
        <v>0</v>
      </c>
      <c r="CA19" s="51">
        <v>588.26168926970149</v>
      </c>
      <c r="CB19" s="51">
        <v>0</v>
      </c>
      <c r="CC19" s="51">
        <v>0</v>
      </c>
      <c r="CD19" s="51">
        <v>0</v>
      </c>
      <c r="CE19" s="51">
        <v>0</v>
      </c>
      <c r="CF19" s="51">
        <v>0</v>
      </c>
      <c r="CG19" s="52">
        <f t="shared" si="7"/>
        <v>588.26168926970149</v>
      </c>
      <c r="CI19" s="50">
        <v>1959</v>
      </c>
      <c r="CJ19" s="51">
        <v>0</v>
      </c>
      <c r="CK19" s="51">
        <v>0</v>
      </c>
      <c r="CL19" s="51">
        <v>0</v>
      </c>
      <c r="CM19" s="51">
        <v>0</v>
      </c>
      <c r="CN19" s="51">
        <v>0</v>
      </c>
      <c r="CO19" s="51">
        <v>0</v>
      </c>
      <c r="CP19" s="51">
        <v>825.80736188908554</v>
      </c>
      <c r="CQ19" s="51">
        <v>0</v>
      </c>
      <c r="CR19" s="51">
        <v>0</v>
      </c>
      <c r="CS19" s="51">
        <v>0</v>
      </c>
      <c r="CT19" s="51">
        <v>0</v>
      </c>
      <c r="CU19" s="51">
        <v>0</v>
      </c>
      <c r="CV19" s="52">
        <f t="shared" si="8"/>
        <v>825.80736188908554</v>
      </c>
      <c r="CX19" s="50">
        <v>1959</v>
      </c>
      <c r="CY19" s="51">
        <v>0</v>
      </c>
      <c r="CZ19" s="51">
        <v>0</v>
      </c>
      <c r="DA19" s="51">
        <v>0</v>
      </c>
      <c r="DB19" s="51">
        <v>0</v>
      </c>
      <c r="DC19" s="51">
        <v>0</v>
      </c>
      <c r="DD19" s="51">
        <v>0</v>
      </c>
      <c r="DE19" s="51">
        <v>840.37384181385914</v>
      </c>
      <c r="DF19" s="51">
        <v>0</v>
      </c>
      <c r="DG19" s="51">
        <v>0</v>
      </c>
      <c r="DH19" s="51">
        <v>0</v>
      </c>
      <c r="DI19" s="51">
        <v>0</v>
      </c>
      <c r="DJ19" s="51">
        <v>0</v>
      </c>
      <c r="DK19" s="52">
        <f t="shared" si="9"/>
        <v>840.37384181385914</v>
      </c>
      <c r="DM19" s="95">
        <v>1959</v>
      </c>
      <c r="DN19" s="96">
        <v>0</v>
      </c>
      <c r="DO19" s="96">
        <v>0</v>
      </c>
      <c r="DP19" s="96">
        <v>0</v>
      </c>
      <c r="DQ19" s="96">
        <v>0</v>
      </c>
      <c r="DR19" s="96">
        <v>0</v>
      </c>
      <c r="DS19" s="96">
        <v>0</v>
      </c>
      <c r="DT19" s="96">
        <v>840.37384181385914</v>
      </c>
      <c r="DU19" s="96">
        <v>0</v>
      </c>
      <c r="DV19" s="96">
        <v>0</v>
      </c>
      <c r="DW19" s="96">
        <v>0</v>
      </c>
      <c r="DX19" s="96">
        <v>0</v>
      </c>
      <c r="DY19" s="96">
        <v>0</v>
      </c>
      <c r="DZ19" s="96">
        <v>840.37384181385914</v>
      </c>
    </row>
    <row r="20" spans="1:130" x14ac:dyDescent="0.25">
      <c r="A20" s="61">
        <v>17593</v>
      </c>
      <c r="B20" s="96">
        <f t="shared" si="1"/>
        <v>1948</v>
      </c>
      <c r="C20" s="96">
        <f t="shared" si="2"/>
        <v>3</v>
      </c>
      <c r="D20" s="92">
        <v>0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92">
        <v>0</v>
      </c>
      <c r="L20" s="50">
        <v>1960</v>
      </c>
      <c r="M20" s="51">
        <v>0</v>
      </c>
      <c r="N20" s="51">
        <v>0</v>
      </c>
      <c r="O20" s="51">
        <v>0</v>
      </c>
      <c r="P20" s="51">
        <v>714.34665229740926</v>
      </c>
      <c r="Q20" s="51">
        <v>0</v>
      </c>
      <c r="R20" s="51">
        <v>0</v>
      </c>
      <c r="S20" s="51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2">
        <f t="shared" si="3"/>
        <v>714.34665229740926</v>
      </c>
      <c r="AA20" s="50">
        <v>1960</v>
      </c>
      <c r="AB20" s="51">
        <v>0</v>
      </c>
      <c r="AC20" s="51">
        <v>0</v>
      </c>
      <c r="AD20" s="51">
        <v>0</v>
      </c>
      <c r="AE20" s="51">
        <v>877.78328996956714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1">
        <v>0</v>
      </c>
      <c r="AM20" s="51">
        <v>0</v>
      </c>
      <c r="AN20" s="52">
        <f t="shared" si="4"/>
        <v>877.78328996956714</v>
      </c>
      <c r="AP20" s="50">
        <v>1960</v>
      </c>
      <c r="AQ20" s="51">
        <v>0</v>
      </c>
      <c r="AR20" s="51">
        <v>0</v>
      </c>
      <c r="AS20" s="51">
        <v>0</v>
      </c>
      <c r="AT20" s="51">
        <v>1377.2750365631284</v>
      </c>
      <c r="AU20" s="51">
        <v>0</v>
      </c>
      <c r="AV20" s="51">
        <v>0</v>
      </c>
      <c r="AW20" s="51">
        <v>0</v>
      </c>
      <c r="AX20" s="51">
        <v>0</v>
      </c>
      <c r="AY20" s="51">
        <v>0</v>
      </c>
      <c r="AZ20" s="51">
        <v>0</v>
      </c>
      <c r="BA20" s="51">
        <v>0</v>
      </c>
      <c r="BB20" s="51">
        <v>0</v>
      </c>
      <c r="BC20" s="52">
        <f t="shared" si="5"/>
        <v>1377.2750365631284</v>
      </c>
      <c r="BE20" s="50">
        <v>1960</v>
      </c>
      <c r="BF20" s="51">
        <v>0</v>
      </c>
      <c r="BG20" s="51">
        <v>0</v>
      </c>
      <c r="BH20" s="51">
        <v>0</v>
      </c>
      <c r="BI20" s="51">
        <v>1414.9205542291872</v>
      </c>
      <c r="BJ20" s="51">
        <v>0</v>
      </c>
      <c r="BK20" s="51">
        <v>0</v>
      </c>
      <c r="BL20" s="51">
        <v>0</v>
      </c>
      <c r="BM20" s="51">
        <v>0</v>
      </c>
      <c r="BN20" s="51">
        <v>0</v>
      </c>
      <c r="BO20" s="51">
        <v>0</v>
      </c>
      <c r="BP20" s="51">
        <v>0</v>
      </c>
      <c r="BQ20" s="51">
        <v>0</v>
      </c>
      <c r="BR20" s="52">
        <f t="shared" si="6"/>
        <v>1414.9205542291872</v>
      </c>
      <c r="BT20" s="50">
        <v>1960</v>
      </c>
      <c r="BU20" s="51">
        <v>0</v>
      </c>
      <c r="BV20" s="51">
        <v>0</v>
      </c>
      <c r="BW20" s="51">
        <v>0</v>
      </c>
      <c r="BX20" s="51">
        <v>1446.1387883912848</v>
      </c>
      <c r="BY20" s="51">
        <v>0</v>
      </c>
      <c r="BZ20" s="51">
        <v>0</v>
      </c>
      <c r="CA20" s="51">
        <v>0</v>
      </c>
      <c r="CB20" s="51">
        <v>0</v>
      </c>
      <c r="CC20" s="51">
        <v>0</v>
      </c>
      <c r="CD20" s="51">
        <v>0</v>
      </c>
      <c r="CE20" s="51">
        <v>0</v>
      </c>
      <c r="CF20" s="51">
        <v>0</v>
      </c>
      <c r="CG20" s="52">
        <f t="shared" si="7"/>
        <v>1446.1387883912848</v>
      </c>
      <c r="CI20" s="50">
        <v>1960</v>
      </c>
      <c r="CJ20" s="51">
        <v>0</v>
      </c>
      <c r="CK20" s="51">
        <v>0</v>
      </c>
      <c r="CL20" s="51">
        <v>0</v>
      </c>
      <c r="CM20" s="51">
        <v>2030.1034038940511</v>
      </c>
      <c r="CN20" s="51">
        <v>0</v>
      </c>
      <c r="CO20" s="51">
        <v>0</v>
      </c>
      <c r="CP20" s="51">
        <v>0</v>
      </c>
      <c r="CQ20" s="51">
        <v>0</v>
      </c>
      <c r="CR20" s="51">
        <v>0</v>
      </c>
      <c r="CS20" s="51">
        <v>0</v>
      </c>
      <c r="CT20" s="51">
        <v>0</v>
      </c>
      <c r="CU20" s="51">
        <v>0</v>
      </c>
      <c r="CV20" s="52">
        <f t="shared" si="8"/>
        <v>2030.1034038940511</v>
      </c>
      <c r="CX20" s="50">
        <v>1960</v>
      </c>
      <c r="CY20" s="51">
        <v>0</v>
      </c>
      <c r="CZ20" s="51">
        <v>0</v>
      </c>
      <c r="DA20" s="51">
        <v>0</v>
      </c>
      <c r="DB20" s="51">
        <v>2065.9125548446927</v>
      </c>
      <c r="DC20" s="51">
        <v>0</v>
      </c>
      <c r="DD20" s="51">
        <v>0</v>
      </c>
      <c r="DE20" s="51">
        <v>0</v>
      </c>
      <c r="DF20" s="51">
        <v>0</v>
      </c>
      <c r="DG20" s="51">
        <v>0</v>
      </c>
      <c r="DH20" s="51">
        <v>0</v>
      </c>
      <c r="DI20" s="51">
        <v>0</v>
      </c>
      <c r="DJ20" s="51">
        <v>0</v>
      </c>
      <c r="DK20" s="52">
        <f t="shared" si="9"/>
        <v>2065.9125548446927</v>
      </c>
      <c r="DM20" s="95">
        <v>1960</v>
      </c>
      <c r="DN20" s="96">
        <v>0</v>
      </c>
      <c r="DO20" s="96">
        <v>0</v>
      </c>
      <c r="DP20" s="96">
        <v>0</v>
      </c>
      <c r="DQ20" s="96">
        <v>2065.9125548446927</v>
      </c>
      <c r="DR20" s="96">
        <v>0</v>
      </c>
      <c r="DS20" s="96">
        <v>0</v>
      </c>
      <c r="DT20" s="96">
        <v>0</v>
      </c>
      <c r="DU20" s="96">
        <v>0</v>
      </c>
      <c r="DV20" s="96">
        <v>0</v>
      </c>
      <c r="DW20" s="96">
        <v>0</v>
      </c>
      <c r="DX20" s="96">
        <v>0</v>
      </c>
      <c r="DY20" s="96">
        <v>0</v>
      </c>
      <c r="DZ20" s="96">
        <v>2065.9125548446927</v>
      </c>
    </row>
    <row r="21" spans="1:130" x14ac:dyDescent="0.25">
      <c r="A21" s="61">
        <v>17624</v>
      </c>
      <c r="B21" s="96">
        <f t="shared" si="1"/>
        <v>1948</v>
      </c>
      <c r="C21" s="96">
        <f t="shared" si="2"/>
        <v>4</v>
      </c>
      <c r="D21" s="92">
        <v>714.34665229740926</v>
      </c>
      <c r="E21" s="92">
        <v>877.78328996956714</v>
      </c>
      <c r="F21" s="92">
        <v>1377.2750365631284</v>
      </c>
      <c r="G21" s="92">
        <v>1414.9205542291872</v>
      </c>
      <c r="H21" s="92">
        <v>1446.1387883912848</v>
      </c>
      <c r="I21" s="92">
        <v>2030.1034038940511</v>
      </c>
      <c r="J21" s="92">
        <v>2065.9125548446927</v>
      </c>
      <c r="L21" s="50">
        <v>1961</v>
      </c>
      <c r="M21" s="51">
        <v>0</v>
      </c>
      <c r="N21" s="51">
        <v>0</v>
      </c>
      <c r="O21" s="51">
        <v>717.35180036825182</v>
      </c>
      <c r="P21" s="51">
        <v>0</v>
      </c>
      <c r="Q21" s="51">
        <v>0</v>
      </c>
      <c r="R21" s="51">
        <v>0</v>
      </c>
      <c r="S21" s="51">
        <v>0</v>
      </c>
      <c r="T21" s="51">
        <v>0</v>
      </c>
      <c r="U21" s="51">
        <v>0</v>
      </c>
      <c r="V21" s="51">
        <v>0</v>
      </c>
      <c r="W21" s="51">
        <v>0</v>
      </c>
      <c r="X21" s="51">
        <v>0</v>
      </c>
      <c r="Y21" s="52">
        <f t="shared" si="3"/>
        <v>717.35180036825182</v>
      </c>
      <c r="AA21" s="50">
        <v>1961</v>
      </c>
      <c r="AB21" s="51">
        <v>0</v>
      </c>
      <c r="AC21" s="51">
        <v>0</v>
      </c>
      <c r="AD21" s="51">
        <v>881.475991198006</v>
      </c>
      <c r="AE21" s="51">
        <v>0</v>
      </c>
      <c r="AF21" s="51">
        <v>0</v>
      </c>
      <c r="AG21" s="51">
        <v>0</v>
      </c>
      <c r="AH21" s="51">
        <v>0</v>
      </c>
      <c r="AI21" s="51">
        <v>0</v>
      </c>
      <c r="AJ21" s="51">
        <v>0</v>
      </c>
      <c r="AK21" s="51">
        <v>0</v>
      </c>
      <c r="AL21" s="51">
        <v>0</v>
      </c>
      <c r="AM21" s="51">
        <v>0</v>
      </c>
      <c r="AN21" s="52">
        <f t="shared" si="4"/>
        <v>881.475991198006</v>
      </c>
      <c r="AP21" s="50">
        <v>1961</v>
      </c>
      <c r="AQ21" s="51">
        <v>0</v>
      </c>
      <c r="AR21" s="51">
        <v>0</v>
      </c>
      <c r="AS21" s="51">
        <v>1383.0690238462437</v>
      </c>
      <c r="AT21" s="51">
        <v>0</v>
      </c>
      <c r="AU21" s="51">
        <v>0</v>
      </c>
      <c r="AV21" s="51">
        <v>0</v>
      </c>
      <c r="AW21" s="51">
        <v>0</v>
      </c>
      <c r="AX21" s="51">
        <v>0</v>
      </c>
      <c r="AY21" s="51">
        <v>0</v>
      </c>
      <c r="AZ21" s="51">
        <v>0</v>
      </c>
      <c r="BA21" s="51">
        <v>0</v>
      </c>
      <c r="BB21" s="51">
        <v>0</v>
      </c>
      <c r="BC21" s="52">
        <f t="shared" si="5"/>
        <v>1383.0690238462437</v>
      </c>
      <c r="BE21" s="50">
        <v>1961</v>
      </c>
      <c r="BF21" s="51">
        <v>0</v>
      </c>
      <c r="BG21" s="51">
        <v>0</v>
      </c>
      <c r="BH21" s="51">
        <v>1420.8729104980412</v>
      </c>
      <c r="BI21" s="51">
        <v>0</v>
      </c>
      <c r="BJ21" s="51">
        <v>0</v>
      </c>
      <c r="BK21" s="51">
        <v>0</v>
      </c>
      <c r="BL21" s="51">
        <v>0</v>
      </c>
      <c r="BM21" s="51">
        <v>0</v>
      </c>
      <c r="BN21" s="51">
        <v>0</v>
      </c>
      <c r="BO21" s="51">
        <v>0</v>
      </c>
      <c r="BP21" s="51">
        <v>0</v>
      </c>
      <c r="BQ21" s="51">
        <v>0</v>
      </c>
      <c r="BR21" s="52">
        <f t="shared" si="6"/>
        <v>1420.8729104980412</v>
      </c>
      <c r="BT21" s="50">
        <v>1961</v>
      </c>
      <c r="BU21" s="51">
        <v>0</v>
      </c>
      <c r="BV21" s="51">
        <v>0</v>
      </c>
      <c r="BW21" s="51">
        <v>1452.222475038556</v>
      </c>
      <c r="BX21" s="51">
        <v>0</v>
      </c>
      <c r="BY21" s="51">
        <v>0</v>
      </c>
      <c r="BZ21" s="51">
        <v>0</v>
      </c>
      <c r="CA21" s="51">
        <v>0</v>
      </c>
      <c r="CB21" s="51">
        <v>0</v>
      </c>
      <c r="CC21" s="51">
        <v>0</v>
      </c>
      <c r="CD21" s="51">
        <v>0</v>
      </c>
      <c r="CE21" s="51">
        <v>0</v>
      </c>
      <c r="CF21" s="51">
        <v>0</v>
      </c>
      <c r="CG21" s="52">
        <f t="shared" si="7"/>
        <v>1452.222475038556</v>
      </c>
      <c r="CI21" s="50">
        <v>1961</v>
      </c>
      <c r="CJ21" s="51">
        <v>0</v>
      </c>
      <c r="CK21" s="51">
        <v>0</v>
      </c>
      <c r="CL21" s="51">
        <v>2038.643741149363</v>
      </c>
      <c r="CM21" s="51">
        <v>0</v>
      </c>
      <c r="CN21" s="51">
        <v>0</v>
      </c>
      <c r="CO21" s="51">
        <v>0</v>
      </c>
      <c r="CP21" s="51">
        <v>0</v>
      </c>
      <c r="CQ21" s="51">
        <v>0</v>
      </c>
      <c r="CR21" s="51">
        <v>0</v>
      </c>
      <c r="CS21" s="51">
        <v>0</v>
      </c>
      <c r="CT21" s="51">
        <v>0</v>
      </c>
      <c r="CU21" s="51">
        <v>0</v>
      </c>
      <c r="CV21" s="52">
        <f t="shared" si="8"/>
        <v>2038.643741149363</v>
      </c>
      <c r="CX21" s="50">
        <v>1961</v>
      </c>
      <c r="CY21" s="51">
        <v>0</v>
      </c>
      <c r="CZ21" s="51">
        <v>0</v>
      </c>
      <c r="DA21" s="51">
        <v>2074.6035357693654</v>
      </c>
      <c r="DB21" s="51">
        <v>0</v>
      </c>
      <c r="DC21" s="51">
        <v>0</v>
      </c>
      <c r="DD21" s="51">
        <v>0</v>
      </c>
      <c r="DE21" s="51">
        <v>0</v>
      </c>
      <c r="DF21" s="51">
        <v>0</v>
      </c>
      <c r="DG21" s="51">
        <v>0</v>
      </c>
      <c r="DH21" s="51">
        <v>0</v>
      </c>
      <c r="DI21" s="51">
        <v>0</v>
      </c>
      <c r="DJ21" s="51">
        <v>0</v>
      </c>
      <c r="DK21" s="52">
        <f t="shared" si="9"/>
        <v>2074.6035357693654</v>
      </c>
      <c r="DM21" s="95">
        <v>1961</v>
      </c>
      <c r="DN21" s="96">
        <v>0</v>
      </c>
      <c r="DO21" s="96">
        <v>0</v>
      </c>
      <c r="DP21" s="96">
        <v>2074.6035357693654</v>
      </c>
      <c r="DQ21" s="96">
        <v>0</v>
      </c>
      <c r="DR21" s="96">
        <v>0</v>
      </c>
      <c r="DS21" s="96">
        <v>0</v>
      </c>
      <c r="DT21" s="96">
        <v>0</v>
      </c>
      <c r="DU21" s="96">
        <v>0</v>
      </c>
      <c r="DV21" s="96">
        <v>0</v>
      </c>
      <c r="DW21" s="96">
        <v>0</v>
      </c>
      <c r="DX21" s="96">
        <v>0</v>
      </c>
      <c r="DY21" s="96">
        <v>0</v>
      </c>
      <c r="DZ21" s="96">
        <v>2074.6035357693654</v>
      </c>
    </row>
    <row r="22" spans="1:130" x14ac:dyDescent="0.25">
      <c r="A22" s="61">
        <v>17654</v>
      </c>
      <c r="B22" s="96">
        <f t="shared" si="1"/>
        <v>1948</v>
      </c>
      <c r="C22" s="96">
        <f t="shared" si="2"/>
        <v>5</v>
      </c>
      <c r="D22" s="92">
        <v>0</v>
      </c>
      <c r="E22" s="92">
        <v>0</v>
      </c>
      <c r="F22" s="92">
        <v>0</v>
      </c>
      <c r="G22" s="92">
        <v>0</v>
      </c>
      <c r="H22" s="92">
        <v>0</v>
      </c>
      <c r="I22" s="92">
        <v>0</v>
      </c>
      <c r="J22" s="92">
        <v>0</v>
      </c>
      <c r="L22" s="50">
        <v>1962</v>
      </c>
      <c r="M22" s="51">
        <v>0</v>
      </c>
      <c r="N22" s="51">
        <v>0</v>
      </c>
      <c r="O22" s="51">
        <v>0</v>
      </c>
      <c r="P22" s="51">
        <v>714.34665229740926</v>
      </c>
      <c r="Q22" s="51">
        <v>0</v>
      </c>
      <c r="R22" s="51">
        <v>0</v>
      </c>
      <c r="S22" s="51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2">
        <f t="shared" si="3"/>
        <v>714.34665229740926</v>
      </c>
      <c r="AA22" s="50">
        <v>1962</v>
      </c>
      <c r="AB22" s="51">
        <v>0</v>
      </c>
      <c r="AC22" s="51">
        <v>0</v>
      </c>
      <c r="AD22" s="51">
        <v>0</v>
      </c>
      <c r="AE22" s="51">
        <v>877.78328996956714</v>
      </c>
      <c r="AF22" s="51">
        <v>0</v>
      </c>
      <c r="AG22" s="51">
        <v>0</v>
      </c>
      <c r="AH22" s="51">
        <v>0</v>
      </c>
      <c r="AI22" s="51">
        <v>0</v>
      </c>
      <c r="AJ22" s="51">
        <v>0</v>
      </c>
      <c r="AK22" s="51">
        <v>0</v>
      </c>
      <c r="AL22" s="51">
        <v>0</v>
      </c>
      <c r="AM22" s="51">
        <v>0</v>
      </c>
      <c r="AN22" s="52">
        <f t="shared" si="4"/>
        <v>877.78328996956714</v>
      </c>
      <c r="AP22" s="50">
        <v>1962</v>
      </c>
      <c r="AQ22" s="51">
        <v>0</v>
      </c>
      <c r="AR22" s="51">
        <v>0</v>
      </c>
      <c r="AS22" s="51">
        <v>0</v>
      </c>
      <c r="AT22" s="51">
        <v>1377.2750365631284</v>
      </c>
      <c r="AU22" s="51">
        <v>0</v>
      </c>
      <c r="AV22" s="51">
        <v>0</v>
      </c>
      <c r="AW22" s="51">
        <v>0</v>
      </c>
      <c r="AX22" s="51">
        <v>0</v>
      </c>
      <c r="AY22" s="51">
        <v>0</v>
      </c>
      <c r="AZ22" s="51">
        <v>0</v>
      </c>
      <c r="BA22" s="51">
        <v>0</v>
      </c>
      <c r="BB22" s="51">
        <v>0</v>
      </c>
      <c r="BC22" s="52">
        <f t="shared" si="5"/>
        <v>1377.2750365631284</v>
      </c>
      <c r="BE22" s="50">
        <v>1962</v>
      </c>
      <c r="BF22" s="51">
        <v>0</v>
      </c>
      <c r="BG22" s="51">
        <v>0</v>
      </c>
      <c r="BH22" s="51">
        <v>0</v>
      </c>
      <c r="BI22" s="51">
        <v>1414.9205542291872</v>
      </c>
      <c r="BJ22" s="51">
        <v>0</v>
      </c>
      <c r="BK22" s="51">
        <v>0</v>
      </c>
      <c r="BL22" s="51">
        <v>0</v>
      </c>
      <c r="BM22" s="51">
        <v>0</v>
      </c>
      <c r="BN22" s="51">
        <v>0</v>
      </c>
      <c r="BO22" s="51">
        <v>0</v>
      </c>
      <c r="BP22" s="51">
        <v>0</v>
      </c>
      <c r="BQ22" s="51">
        <v>0</v>
      </c>
      <c r="BR22" s="52">
        <f t="shared" si="6"/>
        <v>1414.9205542291872</v>
      </c>
      <c r="BT22" s="50">
        <v>1962</v>
      </c>
      <c r="BU22" s="51">
        <v>0</v>
      </c>
      <c r="BV22" s="51">
        <v>0</v>
      </c>
      <c r="BW22" s="51">
        <v>0</v>
      </c>
      <c r="BX22" s="51">
        <v>1446.1387883912848</v>
      </c>
      <c r="BY22" s="51">
        <v>0</v>
      </c>
      <c r="BZ22" s="51">
        <v>0</v>
      </c>
      <c r="CA22" s="51">
        <v>0</v>
      </c>
      <c r="CB22" s="51">
        <v>0</v>
      </c>
      <c r="CC22" s="51">
        <v>0</v>
      </c>
      <c r="CD22" s="51">
        <v>0</v>
      </c>
      <c r="CE22" s="51">
        <v>0</v>
      </c>
      <c r="CF22" s="51">
        <v>0</v>
      </c>
      <c r="CG22" s="52">
        <f t="shared" si="7"/>
        <v>1446.1387883912848</v>
      </c>
      <c r="CI22" s="50">
        <v>1962</v>
      </c>
      <c r="CJ22" s="51">
        <v>0</v>
      </c>
      <c r="CK22" s="51">
        <v>0</v>
      </c>
      <c r="CL22" s="51">
        <v>0</v>
      </c>
      <c r="CM22" s="51">
        <v>2030.1034038940511</v>
      </c>
      <c r="CN22" s="51">
        <v>0</v>
      </c>
      <c r="CO22" s="51">
        <v>0</v>
      </c>
      <c r="CP22" s="51">
        <v>0</v>
      </c>
      <c r="CQ22" s="51">
        <v>0</v>
      </c>
      <c r="CR22" s="51">
        <v>0</v>
      </c>
      <c r="CS22" s="51">
        <v>0</v>
      </c>
      <c r="CT22" s="51">
        <v>0</v>
      </c>
      <c r="CU22" s="51">
        <v>0</v>
      </c>
      <c r="CV22" s="52">
        <f t="shared" si="8"/>
        <v>2030.1034038940511</v>
      </c>
      <c r="CX22" s="50">
        <v>1962</v>
      </c>
      <c r="CY22" s="51">
        <v>0</v>
      </c>
      <c r="CZ22" s="51">
        <v>0</v>
      </c>
      <c r="DA22" s="51">
        <v>0</v>
      </c>
      <c r="DB22" s="51">
        <v>2065.9125548446927</v>
      </c>
      <c r="DC22" s="51">
        <v>0</v>
      </c>
      <c r="DD22" s="51">
        <v>0</v>
      </c>
      <c r="DE22" s="51">
        <v>0</v>
      </c>
      <c r="DF22" s="51">
        <v>0</v>
      </c>
      <c r="DG22" s="51">
        <v>0</v>
      </c>
      <c r="DH22" s="51">
        <v>0</v>
      </c>
      <c r="DI22" s="51">
        <v>0</v>
      </c>
      <c r="DJ22" s="51">
        <v>0</v>
      </c>
      <c r="DK22" s="52">
        <f t="shared" si="9"/>
        <v>2065.9125548446927</v>
      </c>
      <c r="DM22" s="95">
        <v>1962</v>
      </c>
      <c r="DN22" s="96">
        <v>0</v>
      </c>
      <c r="DO22" s="96">
        <v>0</v>
      </c>
      <c r="DP22" s="96">
        <v>0</v>
      </c>
      <c r="DQ22" s="96">
        <v>2065.9125548446927</v>
      </c>
      <c r="DR22" s="96">
        <v>0</v>
      </c>
      <c r="DS22" s="96">
        <v>0</v>
      </c>
      <c r="DT22" s="96">
        <v>0</v>
      </c>
      <c r="DU22" s="96">
        <v>0</v>
      </c>
      <c r="DV22" s="96">
        <v>0</v>
      </c>
      <c r="DW22" s="96">
        <v>0</v>
      </c>
      <c r="DX22" s="96">
        <v>0</v>
      </c>
      <c r="DY22" s="96">
        <v>0</v>
      </c>
      <c r="DZ22" s="96">
        <v>2065.9125548446927</v>
      </c>
    </row>
    <row r="23" spans="1:130" x14ac:dyDescent="0.25">
      <c r="A23" s="61">
        <v>17685</v>
      </c>
      <c r="B23" s="96">
        <f t="shared" si="1"/>
        <v>1948</v>
      </c>
      <c r="C23" s="96">
        <f t="shared" si="2"/>
        <v>6</v>
      </c>
      <c r="D23" s="92">
        <v>0</v>
      </c>
      <c r="E23" s="92">
        <v>0</v>
      </c>
      <c r="F23" s="92">
        <v>0</v>
      </c>
      <c r="G23" s="92">
        <v>0</v>
      </c>
      <c r="H23" s="92">
        <v>0</v>
      </c>
      <c r="I23" s="92">
        <v>0</v>
      </c>
      <c r="J23" s="92">
        <v>0</v>
      </c>
      <c r="L23" s="50">
        <v>1963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1">
        <v>290.58259952496996</v>
      </c>
      <c r="T23" s="51">
        <v>0</v>
      </c>
      <c r="U23" s="51">
        <v>0</v>
      </c>
      <c r="V23" s="51">
        <v>0</v>
      </c>
      <c r="W23" s="51">
        <v>0</v>
      </c>
      <c r="X23" s="51">
        <v>0</v>
      </c>
      <c r="Y23" s="52">
        <f t="shared" si="3"/>
        <v>290.58259952496996</v>
      </c>
      <c r="AA23" s="50">
        <v>1963</v>
      </c>
      <c r="AB23" s="51">
        <v>0</v>
      </c>
      <c r="AC23" s="51">
        <v>0</v>
      </c>
      <c r="AD23" s="51">
        <v>0</v>
      </c>
      <c r="AE23" s="51">
        <v>0</v>
      </c>
      <c r="AF23" s="51">
        <v>0</v>
      </c>
      <c r="AG23" s="51">
        <v>0</v>
      </c>
      <c r="AH23" s="51">
        <v>357.06550789957748</v>
      </c>
      <c r="AI23" s="51">
        <v>0</v>
      </c>
      <c r="AJ23" s="51">
        <v>0</v>
      </c>
      <c r="AK23" s="51">
        <v>0</v>
      </c>
      <c r="AL23" s="51">
        <v>0</v>
      </c>
      <c r="AM23" s="51">
        <v>0</v>
      </c>
      <c r="AN23" s="52">
        <f t="shared" si="4"/>
        <v>357.06550789957748</v>
      </c>
      <c r="AP23" s="50">
        <v>1963</v>
      </c>
      <c r="AQ23" s="51">
        <v>0</v>
      </c>
      <c r="AR23" s="51">
        <v>0</v>
      </c>
      <c r="AS23" s="51">
        <v>0</v>
      </c>
      <c r="AT23" s="51">
        <v>0</v>
      </c>
      <c r="AU23" s="51">
        <v>0</v>
      </c>
      <c r="AV23" s="51">
        <v>0</v>
      </c>
      <c r="AW23" s="51">
        <v>560.24922787590606</v>
      </c>
      <c r="AX23" s="51">
        <v>0</v>
      </c>
      <c r="AY23" s="51">
        <v>0</v>
      </c>
      <c r="AZ23" s="51">
        <v>0</v>
      </c>
      <c r="BA23" s="51">
        <v>0</v>
      </c>
      <c r="BB23" s="51">
        <v>0</v>
      </c>
      <c r="BC23" s="52">
        <f t="shared" si="5"/>
        <v>560.24922787590606</v>
      </c>
      <c r="BE23" s="50">
        <v>1963</v>
      </c>
      <c r="BF23" s="51">
        <v>0</v>
      </c>
      <c r="BG23" s="51">
        <v>0</v>
      </c>
      <c r="BH23" s="51">
        <v>0</v>
      </c>
      <c r="BI23" s="51">
        <v>0</v>
      </c>
      <c r="BJ23" s="51">
        <v>0</v>
      </c>
      <c r="BK23" s="51">
        <v>0</v>
      </c>
      <c r="BL23" s="51">
        <v>575.56270677118084</v>
      </c>
      <c r="BM23" s="51">
        <v>0</v>
      </c>
      <c r="BN23" s="51">
        <v>0</v>
      </c>
      <c r="BO23" s="51">
        <v>0</v>
      </c>
      <c r="BP23" s="51">
        <v>0</v>
      </c>
      <c r="BQ23" s="51">
        <v>0</v>
      </c>
      <c r="BR23" s="52">
        <f t="shared" si="6"/>
        <v>575.56270677118084</v>
      </c>
      <c r="BT23" s="50">
        <v>1963</v>
      </c>
      <c r="BU23" s="51">
        <v>0</v>
      </c>
      <c r="BV23" s="51">
        <v>0</v>
      </c>
      <c r="BW23" s="51">
        <v>0</v>
      </c>
      <c r="BX23" s="51">
        <v>0</v>
      </c>
      <c r="BY23" s="51">
        <v>0</v>
      </c>
      <c r="BZ23" s="51">
        <v>0</v>
      </c>
      <c r="CA23" s="51">
        <v>588.26168926970149</v>
      </c>
      <c r="CB23" s="51">
        <v>0</v>
      </c>
      <c r="CC23" s="51">
        <v>0</v>
      </c>
      <c r="CD23" s="51">
        <v>0</v>
      </c>
      <c r="CE23" s="51">
        <v>0</v>
      </c>
      <c r="CF23" s="51">
        <v>0</v>
      </c>
      <c r="CG23" s="52">
        <f t="shared" si="7"/>
        <v>588.26168926970149</v>
      </c>
      <c r="CI23" s="50">
        <v>1963</v>
      </c>
      <c r="CJ23" s="51">
        <v>0</v>
      </c>
      <c r="CK23" s="51">
        <v>0</v>
      </c>
      <c r="CL23" s="51">
        <v>0</v>
      </c>
      <c r="CM23" s="51">
        <v>0</v>
      </c>
      <c r="CN23" s="51">
        <v>0</v>
      </c>
      <c r="CO23" s="51">
        <v>0</v>
      </c>
      <c r="CP23" s="51">
        <v>825.80736188908554</v>
      </c>
      <c r="CQ23" s="51">
        <v>0</v>
      </c>
      <c r="CR23" s="51">
        <v>0</v>
      </c>
      <c r="CS23" s="51">
        <v>0</v>
      </c>
      <c r="CT23" s="51">
        <v>0</v>
      </c>
      <c r="CU23" s="51">
        <v>0</v>
      </c>
      <c r="CV23" s="52">
        <f t="shared" si="8"/>
        <v>825.80736188908554</v>
      </c>
      <c r="CX23" s="50">
        <v>1963</v>
      </c>
      <c r="CY23" s="51">
        <v>0</v>
      </c>
      <c r="CZ23" s="51">
        <v>0</v>
      </c>
      <c r="DA23" s="51">
        <v>0</v>
      </c>
      <c r="DB23" s="51">
        <v>0</v>
      </c>
      <c r="DC23" s="51">
        <v>0</v>
      </c>
      <c r="DD23" s="51">
        <v>0</v>
      </c>
      <c r="DE23" s="51">
        <v>840.37384181385914</v>
      </c>
      <c r="DF23" s="51">
        <v>0</v>
      </c>
      <c r="DG23" s="51">
        <v>0</v>
      </c>
      <c r="DH23" s="51">
        <v>0</v>
      </c>
      <c r="DI23" s="51">
        <v>0</v>
      </c>
      <c r="DJ23" s="51">
        <v>0</v>
      </c>
      <c r="DK23" s="52">
        <f t="shared" si="9"/>
        <v>840.37384181385914</v>
      </c>
      <c r="DM23" s="95">
        <v>1963</v>
      </c>
      <c r="DN23" s="96">
        <v>0</v>
      </c>
      <c r="DO23" s="96">
        <v>0</v>
      </c>
      <c r="DP23" s="96">
        <v>0</v>
      </c>
      <c r="DQ23" s="96">
        <v>0</v>
      </c>
      <c r="DR23" s="96">
        <v>0</v>
      </c>
      <c r="DS23" s="96">
        <v>0</v>
      </c>
      <c r="DT23" s="96">
        <v>840.37384181385914</v>
      </c>
      <c r="DU23" s="96">
        <v>0</v>
      </c>
      <c r="DV23" s="96">
        <v>0</v>
      </c>
      <c r="DW23" s="96">
        <v>0</v>
      </c>
      <c r="DX23" s="96">
        <v>0</v>
      </c>
      <c r="DY23" s="96">
        <v>0</v>
      </c>
      <c r="DZ23" s="96">
        <v>840.37384181385914</v>
      </c>
    </row>
    <row r="24" spans="1:130" x14ac:dyDescent="0.25">
      <c r="A24" s="61">
        <v>17715</v>
      </c>
      <c r="B24" s="96">
        <f t="shared" si="1"/>
        <v>1948</v>
      </c>
      <c r="C24" s="96">
        <f t="shared" si="2"/>
        <v>7</v>
      </c>
      <c r="D24" s="92">
        <v>0</v>
      </c>
      <c r="E24" s="92">
        <v>0</v>
      </c>
      <c r="F24" s="92">
        <v>0</v>
      </c>
      <c r="G24" s="92">
        <v>0</v>
      </c>
      <c r="H24" s="92">
        <v>0</v>
      </c>
      <c r="I24" s="92">
        <v>0</v>
      </c>
      <c r="J24" s="92">
        <v>0</v>
      </c>
      <c r="L24" s="50">
        <v>1964</v>
      </c>
      <c r="M24" s="51">
        <v>0</v>
      </c>
      <c r="N24" s="51">
        <v>0</v>
      </c>
      <c r="O24" s="51">
        <v>717.35180036825182</v>
      </c>
      <c r="P24" s="51">
        <v>0</v>
      </c>
      <c r="Q24" s="51">
        <v>0</v>
      </c>
      <c r="R24" s="51">
        <v>0</v>
      </c>
      <c r="S24" s="51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2">
        <f t="shared" si="3"/>
        <v>717.35180036825182</v>
      </c>
      <c r="AA24" s="50">
        <v>1964</v>
      </c>
      <c r="AB24" s="51">
        <v>0</v>
      </c>
      <c r="AC24" s="51">
        <v>0</v>
      </c>
      <c r="AD24" s="51">
        <v>881.475991198006</v>
      </c>
      <c r="AE24" s="51">
        <v>0</v>
      </c>
      <c r="AF24" s="51">
        <v>0</v>
      </c>
      <c r="AG24" s="51">
        <v>0</v>
      </c>
      <c r="AH24" s="51">
        <v>0</v>
      </c>
      <c r="AI24" s="51">
        <v>0</v>
      </c>
      <c r="AJ24" s="51">
        <v>0</v>
      </c>
      <c r="AK24" s="51">
        <v>0</v>
      </c>
      <c r="AL24" s="51">
        <v>0</v>
      </c>
      <c r="AM24" s="51">
        <v>0</v>
      </c>
      <c r="AN24" s="52">
        <f t="shared" si="4"/>
        <v>881.475991198006</v>
      </c>
      <c r="AP24" s="50">
        <v>1964</v>
      </c>
      <c r="AQ24" s="51">
        <v>0</v>
      </c>
      <c r="AR24" s="51">
        <v>0</v>
      </c>
      <c r="AS24" s="51">
        <v>1383.0690238462437</v>
      </c>
      <c r="AT24" s="51">
        <v>0</v>
      </c>
      <c r="AU24" s="51">
        <v>0</v>
      </c>
      <c r="AV24" s="51">
        <v>0</v>
      </c>
      <c r="AW24" s="51">
        <v>0</v>
      </c>
      <c r="AX24" s="51">
        <v>0</v>
      </c>
      <c r="AY24" s="51">
        <v>0</v>
      </c>
      <c r="AZ24" s="51">
        <v>0</v>
      </c>
      <c r="BA24" s="51">
        <v>0</v>
      </c>
      <c r="BB24" s="51">
        <v>0</v>
      </c>
      <c r="BC24" s="52">
        <f t="shared" si="5"/>
        <v>1383.0690238462437</v>
      </c>
      <c r="BE24" s="50">
        <v>1964</v>
      </c>
      <c r="BF24" s="51">
        <v>0</v>
      </c>
      <c r="BG24" s="51">
        <v>0</v>
      </c>
      <c r="BH24" s="51">
        <v>1420.8729104980412</v>
      </c>
      <c r="BI24" s="51">
        <v>0</v>
      </c>
      <c r="BJ24" s="51">
        <v>0</v>
      </c>
      <c r="BK24" s="51">
        <v>0</v>
      </c>
      <c r="BL24" s="51">
        <v>0</v>
      </c>
      <c r="BM24" s="51">
        <v>0</v>
      </c>
      <c r="BN24" s="51">
        <v>0</v>
      </c>
      <c r="BO24" s="51">
        <v>0</v>
      </c>
      <c r="BP24" s="51">
        <v>0</v>
      </c>
      <c r="BQ24" s="51">
        <v>0</v>
      </c>
      <c r="BR24" s="52">
        <f t="shared" si="6"/>
        <v>1420.8729104980412</v>
      </c>
      <c r="BT24" s="50">
        <v>1964</v>
      </c>
      <c r="BU24" s="51">
        <v>0</v>
      </c>
      <c r="BV24" s="51">
        <v>0</v>
      </c>
      <c r="BW24" s="51">
        <v>1452.222475038556</v>
      </c>
      <c r="BX24" s="51">
        <v>0</v>
      </c>
      <c r="BY24" s="51">
        <v>0</v>
      </c>
      <c r="BZ24" s="51">
        <v>0</v>
      </c>
      <c r="CA24" s="51">
        <v>0</v>
      </c>
      <c r="CB24" s="51">
        <v>0</v>
      </c>
      <c r="CC24" s="51">
        <v>0</v>
      </c>
      <c r="CD24" s="51">
        <v>0</v>
      </c>
      <c r="CE24" s="51">
        <v>0</v>
      </c>
      <c r="CF24" s="51">
        <v>0</v>
      </c>
      <c r="CG24" s="52">
        <f t="shared" si="7"/>
        <v>1452.222475038556</v>
      </c>
      <c r="CI24" s="50">
        <v>1964</v>
      </c>
      <c r="CJ24" s="51">
        <v>0</v>
      </c>
      <c r="CK24" s="51">
        <v>0</v>
      </c>
      <c r="CL24" s="51">
        <v>2038.643741149363</v>
      </c>
      <c r="CM24" s="51">
        <v>0</v>
      </c>
      <c r="CN24" s="51">
        <v>0</v>
      </c>
      <c r="CO24" s="51">
        <v>0</v>
      </c>
      <c r="CP24" s="51">
        <v>0</v>
      </c>
      <c r="CQ24" s="51">
        <v>0</v>
      </c>
      <c r="CR24" s="51">
        <v>0</v>
      </c>
      <c r="CS24" s="51">
        <v>0</v>
      </c>
      <c r="CT24" s="51">
        <v>0</v>
      </c>
      <c r="CU24" s="51">
        <v>0</v>
      </c>
      <c r="CV24" s="52">
        <f t="shared" si="8"/>
        <v>2038.643741149363</v>
      </c>
      <c r="CX24" s="50">
        <v>1964</v>
      </c>
      <c r="CY24" s="51">
        <v>0</v>
      </c>
      <c r="CZ24" s="51">
        <v>0</v>
      </c>
      <c r="DA24" s="51">
        <v>2074.6035357693654</v>
      </c>
      <c r="DB24" s="51">
        <v>0</v>
      </c>
      <c r="DC24" s="51">
        <v>0</v>
      </c>
      <c r="DD24" s="51">
        <v>0</v>
      </c>
      <c r="DE24" s="51">
        <v>0</v>
      </c>
      <c r="DF24" s="51">
        <v>0</v>
      </c>
      <c r="DG24" s="51">
        <v>0</v>
      </c>
      <c r="DH24" s="51">
        <v>0</v>
      </c>
      <c r="DI24" s="51">
        <v>0</v>
      </c>
      <c r="DJ24" s="51">
        <v>0</v>
      </c>
      <c r="DK24" s="52">
        <f t="shared" si="9"/>
        <v>2074.6035357693654</v>
      </c>
      <c r="DM24" s="95">
        <v>1964</v>
      </c>
      <c r="DN24" s="96">
        <v>0</v>
      </c>
      <c r="DO24" s="96">
        <v>0</v>
      </c>
      <c r="DP24" s="96">
        <v>2074.6035357693654</v>
      </c>
      <c r="DQ24" s="96">
        <v>0</v>
      </c>
      <c r="DR24" s="96">
        <v>0</v>
      </c>
      <c r="DS24" s="96">
        <v>0</v>
      </c>
      <c r="DT24" s="96">
        <v>0</v>
      </c>
      <c r="DU24" s="96">
        <v>0</v>
      </c>
      <c r="DV24" s="96">
        <v>0</v>
      </c>
      <c r="DW24" s="96">
        <v>0</v>
      </c>
      <c r="DX24" s="96">
        <v>0</v>
      </c>
      <c r="DY24" s="96">
        <v>0</v>
      </c>
      <c r="DZ24" s="96">
        <v>2074.6035357693654</v>
      </c>
    </row>
    <row r="25" spans="1:130" x14ac:dyDescent="0.25">
      <c r="A25" s="61">
        <v>17746</v>
      </c>
      <c r="B25" s="96">
        <f t="shared" si="1"/>
        <v>1948</v>
      </c>
      <c r="C25" s="96">
        <f t="shared" si="2"/>
        <v>8</v>
      </c>
      <c r="D25" s="92">
        <v>0</v>
      </c>
      <c r="E25" s="92">
        <v>0</v>
      </c>
      <c r="F25" s="92">
        <v>0</v>
      </c>
      <c r="G25" s="92">
        <v>0</v>
      </c>
      <c r="H25" s="92">
        <v>0</v>
      </c>
      <c r="I25" s="92">
        <v>0</v>
      </c>
      <c r="J25" s="92">
        <v>0</v>
      </c>
      <c r="L25" s="50">
        <v>1965</v>
      </c>
      <c r="M25" s="51">
        <v>0</v>
      </c>
      <c r="N25" s="51">
        <v>0</v>
      </c>
      <c r="O25" s="51">
        <v>734.16189905366673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2">
        <f t="shared" si="3"/>
        <v>734.16189905366673</v>
      </c>
      <c r="AA25" s="50">
        <v>1965</v>
      </c>
      <c r="AB25" s="51">
        <v>0</v>
      </c>
      <c r="AC25" s="51">
        <v>0</v>
      </c>
      <c r="AD25" s="51">
        <v>902.13210217905566</v>
      </c>
      <c r="AE25" s="51">
        <v>0</v>
      </c>
      <c r="AF25" s="51">
        <v>0</v>
      </c>
      <c r="AG25" s="51">
        <v>0</v>
      </c>
      <c r="AH25" s="51">
        <v>0</v>
      </c>
      <c r="AI25" s="51">
        <v>0</v>
      </c>
      <c r="AJ25" s="51">
        <v>0</v>
      </c>
      <c r="AK25" s="51">
        <v>0</v>
      </c>
      <c r="AL25" s="51">
        <v>0</v>
      </c>
      <c r="AM25" s="51">
        <v>0</v>
      </c>
      <c r="AN25" s="52">
        <f t="shared" si="4"/>
        <v>902.13210217905566</v>
      </c>
      <c r="AP25" s="50">
        <v>1965</v>
      </c>
      <c r="AQ25" s="51">
        <v>0</v>
      </c>
      <c r="AR25" s="51">
        <v>0</v>
      </c>
      <c r="AS25" s="51">
        <v>1415.4792398206941</v>
      </c>
      <c r="AT25" s="51">
        <v>0</v>
      </c>
      <c r="AU25" s="51">
        <v>0</v>
      </c>
      <c r="AV25" s="51">
        <v>0</v>
      </c>
      <c r="AW25" s="51">
        <v>0</v>
      </c>
      <c r="AX25" s="51">
        <v>0</v>
      </c>
      <c r="AY25" s="51">
        <v>0</v>
      </c>
      <c r="AZ25" s="51">
        <v>0</v>
      </c>
      <c r="BA25" s="51">
        <v>0</v>
      </c>
      <c r="BB25" s="51">
        <v>0</v>
      </c>
      <c r="BC25" s="52">
        <f t="shared" si="5"/>
        <v>1415.4792398206941</v>
      </c>
      <c r="BE25" s="50">
        <v>1965</v>
      </c>
      <c r="BF25" s="51">
        <v>0</v>
      </c>
      <c r="BG25" s="51">
        <v>0</v>
      </c>
      <c r="BH25" s="51">
        <v>1454.1690057091264</v>
      </c>
      <c r="BI25" s="51">
        <v>0</v>
      </c>
      <c r="BJ25" s="51">
        <v>0</v>
      </c>
      <c r="BK25" s="51">
        <v>0</v>
      </c>
      <c r="BL25" s="51">
        <v>0</v>
      </c>
      <c r="BM25" s="51">
        <v>0</v>
      </c>
      <c r="BN25" s="51">
        <v>0</v>
      </c>
      <c r="BO25" s="51">
        <v>0</v>
      </c>
      <c r="BP25" s="51">
        <v>0</v>
      </c>
      <c r="BQ25" s="51">
        <v>0</v>
      </c>
      <c r="BR25" s="52">
        <f t="shared" si="6"/>
        <v>1454.1690057091264</v>
      </c>
      <c r="BT25" s="50">
        <v>1965</v>
      </c>
      <c r="BU25" s="51">
        <v>0</v>
      </c>
      <c r="BV25" s="51">
        <v>0</v>
      </c>
      <c r="BW25" s="51">
        <v>1486.253201811729</v>
      </c>
      <c r="BX25" s="51">
        <v>0</v>
      </c>
      <c r="BY25" s="51">
        <v>0</v>
      </c>
      <c r="BZ25" s="51">
        <v>0</v>
      </c>
      <c r="CA25" s="51">
        <v>0</v>
      </c>
      <c r="CB25" s="51">
        <v>0</v>
      </c>
      <c r="CC25" s="51">
        <v>0</v>
      </c>
      <c r="CD25" s="51">
        <v>0</v>
      </c>
      <c r="CE25" s="51">
        <v>0</v>
      </c>
      <c r="CF25" s="51">
        <v>0</v>
      </c>
      <c r="CG25" s="52">
        <f t="shared" si="7"/>
        <v>1486.253201811729</v>
      </c>
      <c r="CI25" s="50">
        <v>1965</v>
      </c>
      <c r="CJ25" s="51">
        <v>0</v>
      </c>
      <c r="CK25" s="51">
        <v>0</v>
      </c>
      <c r="CL25" s="51">
        <v>2086.4163994957025</v>
      </c>
      <c r="CM25" s="51">
        <v>0</v>
      </c>
      <c r="CN25" s="51">
        <v>0</v>
      </c>
      <c r="CO25" s="51">
        <v>0</v>
      </c>
      <c r="CP25" s="51">
        <v>0</v>
      </c>
      <c r="CQ25" s="51">
        <v>0</v>
      </c>
      <c r="CR25" s="51">
        <v>0</v>
      </c>
      <c r="CS25" s="51">
        <v>0</v>
      </c>
      <c r="CT25" s="51">
        <v>0</v>
      </c>
      <c r="CU25" s="51">
        <v>0</v>
      </c>
      <c r="CV25" s="52">
        <f t="shared" si="8"/>
        <v>2086.4163994957025</v>
      </c>
      <c r="CX25" s="50">
        <v>1965</v>
      </c>
      <c r="CY25" s="51">
        <v>0</v>
      </c>
      <c r="CZ25" s="51">
        <v>0</v>
      </c>
      <c r="DA25" s="51">
        <v>2123.218859731041</v>
      </c>
      <c r="DB25" s="51">
        <v>0</v>
      </c>
      <c r="DC25" s="51">
        <v>0</v>
      </c>
      <c r="DD25" s="51">
        <v>0</v>
      </c>
      <c r="DE25" s="51">
        <v>0</v>
      </c>
      <c r="DF25" s="51">
        <v>0</v>
      </c>
      <c r="DG25" s="51">
        <v>0</v>
      </c>
      <c r="DH25" s="51">
        <v>0</v>
      </c>
      <c r="DI25" s="51">
        <v>0</v>
      </c>
      <c r="DJ25" s="51">
        <v>0</v>
      </c>
      <c r="DK25" s="52">
        <f t="shared" si="9"/>
        <v>2123.218859731041</v>
      </c>
      <c r="DM25" s="95">
        <v>1965</v>
      </c>
      <c r="DN25" s="96">
        <v>0</v>
      </c>
      <c r="DO25" s="96">
        <v>0</v>
      </c>
      <c r="DP25" s="96">
        <v>2123.218859731041</v>
      </c>
      <c r="DQ25" s="96">
        <v>0</v>
      </c>
      <c r="DR25" s="96">
        <v>0</v>
      </c>
      <c r="DS25" s="96">
        <v>0</v>
      </c>
      <c r="DT25" s="96">
        <v>0</v>
      </c>
      <c r="DU25" s="96">
        <v>0</v>
      </c>
      <c r="DV25" s="96">
        <v>0</v>
      </c>
      <c r="DW25" s="96">
        <v>0</v>
      </c>
      <c r="DX25" s="96">
        <v>0</v>
      </c>
      <c r="DY25" s="96">
        <v>0</v>
      </c>
      <c r="DZ25" s="96">
        <v>2123.218859731041</v>
      </c>
    </row>
    <row r="26" spans="1:130" x14ac:dyDescent="0.25">
      <c r="A26" s="61">
        <v>17777</v>
      </c>
      <c r="B26" s="96">
        <f t="shared" si="1"/>
        <v>1948</v>
      </c>
      <c r="C26" s="96">
        <f t="shared" si="2"/>
        <v>9</v>
      </c>
      <c r="D26" s="92">
        <v>0</v>
      </c>
      <c r="E26" s="92">
        <v>0</v>
      </c>
      <c r="F26" s="92">
        <v>0</v>
      </c>
      <c r="G26" s="92">
        <v>0</v>
      </c>
      <c r="H26" s="92">
        <v>0</v>
      </c>
      <c r="I26" s="92">
        <v>0</v>
      </c>
      <c r="J26" s="92">
        <v>0</v>
      </c>
      <c r="L26" s="50">
        <v>1966</v>
      </c>
      <c r="M26" s="51">
        <v>0</v>
      </c>
      <c r="N26" s="51">
        <v>0</v>
      </c>
      <c r="O26" s="51">
        <v>738.20156702753127</v>
      </c>
      <c r="P26" s="51">
        <v>0</v>
      </c>
      <c r="Q26" s="51">
        <v>0</v>
      </c>
      <c r="R26" s="51">
        <v>0</v>
      </c>
      <c r="S26" s="51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2">
        <f t="shared" si="3"/>
        <v>738.20156702753127</v>
      </c>
      <c r="AA26" s="50">
        <v>1966</v>
      </c>
      <c r="AB26" s="51">
        <v>0</v>
      </c>
      <c r="AC26" s="51">
        <v>0</v>
      </c>
      <c r="AD26" s="51">
        <v>907.09601295413859</v>
      </c>
      <c r="AE26" s="51">
        <v>0</v>
      </c>
      <c r="AF26" s="51">
        <v>0</v>
      </c>
      <c r="AG26" s="51">
        <v>0</v>
      </c>
      <c r="AH26" s="51">
        <v>0</v>
      </c>
      <c r="AI26" s="51">
        <v>0</v>
      </c>
      <c r="AJ26" s="51">
        <v>0</v>
      </c>
      <c r="AK26" s="51">
        <v>0</v>
      </c>
      <c r="AL26" s="51">
        <v>0</v>
      </c>
      <c r="AM26" s="51">
        <v>0</v>
      </c>
      <c r="AN26" s="52">
        <f t="shared" si="4"/>
        <v>907.09601295413859</v>
      </c>
      <c r="AP26" s="50">
        <v>1966</v>
      </c>
      <c r="AQ26" s="51">
        <v>0</v>
      </c>
      <c r="AR26" s="51">
        <v>0</v>
      </c>
      <c r="AS26" s="51">
        <v>1423.2678027523095</v>
      </c>
      <c r="AT26" s="51">
        <v>0</v>
      </c>
      <c r="AU26" s="51">
        <v>0</v>
      </c>
      <c r="AV26" s="51">
        <v>0</v>
      </c>
      <c r="AW26" s="51">
        <v>0</v>
      </c>
      <c r="AX26" s="51">
        <v>0</v>
      </c>
      <c r="AY26" s="51">
        <v>0</v>
      </c>
      <c r="AZ26" s="51">
        <v>0</v>
      </c>
      <c r="BA26" s="51">
        <v>0</v>
      </c>
      <c r="BB26" s="51">
        <v>0</v>
      </c>
      <c r="BC26" s="52">
        <f t="shared" si="5"/>
        <v>1423.2678027523095</v>
      </c>
      <c r="BE26" s="50">
        <v>1966</v>
      </c>
      <c r="BF26" s="51">
        <v>0</v>
      </c>
      <c r="BG26" s="51">
        <v>0</v>
      </c>
      <c r="BH26" s="51">
        <v>1462.1704560275393</v>
      </c>
      <c r="BI26" s="51">
        <v>0</v>
      </c>
      <c r="BJ26" s="51">
        <v>0</v>
      </c>
      <c r="BK26" s="51">
        <v>0</v>
      </c>
      <c r="BL26" s="51">
        <v>0</v>
      </c>
      <c r="BM26" s="51">
        <v>0</v>
      </c>
      <c r="BN26" s="51">
        <v>0</v>
      </c>
      <c r="BO26" s="51">
        <v>0</v>
      </c>
      <c r="BP26" s="51">
        <v>0</v>
      </c>
      <c r="BQ26" s="51">
        <v>0</v>
      </c>
      <c r="BR26" s="52">
        <f t="shared" si="6"/>
        <v>1462.1704560275393</v>
      </c>
      <c r="BT26" s="50">
        <v>1966</v>
      </c>
      <c r="BU26" s="51">
        <v>0</v>
      </c>
      <c r="BV26" s="51">
        <v>0</v>
      </c>
      <c r="BW26" s="51">
        <v>1494.4311928899251</v>
      </c>
      <c r="BX26" s="51">
        <v>0</v>
      </c>
      <c r="BY26" s="51">
        <v>0</v>
      </c>
      <c r="BZ26" s="51">
        <v>0</v>
      </c>
      <c r="CA26" s="51">
        <v>0</v>
      </c>
      <c r="CB26" s="51">
        <v>0</v>
      </c>
      <c r="CC26" s="51">
        <v>0</v>
      </c>
      <c r="CD26" s="51">
        <v>0</v>
      </c>
      <c r="CE26" s="51">
        <v>0</v>
      </c>
      <c r="CF26" s="51">
        <v>0</v>
      </c>
      <c r="CG26" s="52">
        <f t="shared" si="7"/>
        <v>1494.4311928899251</v>
      </c>
      <c r="CI26" s="50">
        <v>1966</v>
      </c>
      <c r="CJ26" s="51">
        <v>0</v>
      </c>
      <c r="CK26" s="51">
        <v>0</v>
      </c>
      <c r="CL26" s="51">
        <v>2097.8967412569036</v>
      </c>
      <c r="CM26" s="51">
        <v>0</v>
      </c>
      <c r="CN26" s="51">
        <v>0</v>
      </c>
      <c r="CO26" s="51">
        <v>0</v>
      </c>
      <c r="CP26" s="51">
        <v>0</v>
      </c>
      <c r="CQ26" s="51">
        <v>0</v>
      </c>
      <c r="CR26" s="51">
        <v>0</v>
      </c>
      <c r="CS26" s="51">
        <v>0</v>
      </c>
      <c r="CT26" s="51">
        <v>0</v>
      </c>
      <c r="CU26" s="51">
        <v>0</v>
      </c>
      <c r="CV26" s="52">
        <f t="shared" si="8"/>
        <v>2097.8967412569036</v>
      </c>
      <c r="CX26" s="50">
        <v>1966</v>
      </c>
      <c r="CY26" s="51">
        <v>0</v>
      </c>
      <c r="CZ26" s="51">
        <v>0</v>
      </c>
      <c r="DA26" s="51">
        <v>2134.9017041284642</v>
      </c>
      <c r="DB26" s="51">
        <v>0</v>
      </c>
      <c r="DC26" s="51">
        <v>0</v>
      </c>
      <c r="DD26" s="51">
        <v>0</v>
      </c>
      <c r="DE26" s="51">
        <v>0</v>
      </c>
      <c r="DF26" s="51">
        <v>0</v>
      </c>
      <c r="DG26" s="51">
        <v>0</v>
      </c>
      <c r="DH26" s="51">
        <v>0</v>
      </c>
      <c r="DI26" s="51">
        <v>0</v>
      </c>
      <c r="DJ26" s="51">
        <v>0</v>
      </c>
      <c r="DK26" s="52">
        <f t="shared" si="9"/>
        <v>2134.9017041284642</v>
      </c>
      <c r="DM26" s="95">
        <v>1966</v>
      </c>
      <c r="DN26" s="96">
        <v>0</v>
      </c>
      <c r="DO26" s="96">
        <v>0</v>
      </c>
      <c r="DP26" s="96">
        <v>2134.9017041284642</v>
      </c>
      <c r="DQ26" s="96">
        <v>0</v>
      </c>
      <c r="DR26" s="96">
        <v>0</v>
      </c>
      <c r="DS26" s="96">
        <v>0</v>
      </c>
      <c r="DT26" s="96">
        <v>0</v>
      </c>
      <c r="DU26" s="96">
        <v>0</v>
      </c>
      <c r="DV26" s="96">
        <v>0</v>
      </c>
      <c r="DW26" s="96">
        <v>0</v>
      </c>
      <c r="DX26" s="96">
        <v>0</v>
      </c>
      <c r="DY26" s="96">
        <v>0</v>
      </c>
      <c r="DZ26" s="96">
        <v>2134.9017041284642</v>
      </c>
    </row>
    <row r="27" spans="1:130" x14ac:dyDescent="0.25">
      <c r="A27" s="61">
        <v>17807</v>
      </c>
      <c r="B27" s="96">
        <f t="shared" si="1"/>
        <v>1948</v>
      </c>
      <c r="C27" s="96">
        <f t="shared" si="2"/>
        <v>10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L27" s="50">
        <v>1967</v>
      </c>
      <c r="M27" s="51">
        <v>0</v>
      </c>
      <c r="N27" s="51">
        <v>0</v>
      </c>
      <c r="O27" s="51">
        <v>738.20156702753127</v>
      </c>
      <c r="P27" s="51">
        <v>0</v>
      </c>
      <c r="Q27" s="51">
        <v>0</v>
      </c>
      <c r="R27" s="51">
        <v>0</v>
      </c>
      <c r="S27" s="51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2">
        <f t="shared" si="3"/>
        <v>738.20156702753127</v>
      </c>
      <c r="AA27" s="50">
        <v>1967</v>
      </c>
      <c r="AB27" s="51">
        <v>0</v>
      </c>
      <c r="AC27" s="51">
        <v>0</v>
      </c>
      <c r="AD27" s="51">
        <v>907.09601295413859</v>
      </c>
      <c r="AE27" s="51">
        <v>0</v>
      </c>
      <c r="AF27" s="51">
        <v>0</v>
      </c>
      <c r="AG27" s="51">
        <v>0</v>
      </c>
      <c r="AH27" s="51">
        <v>0</v>
      </c>
      <c r="AI27" s="51">
        <v>0</v>
      </c>
      <c r="AJ27" s="51">
        <v>0</v>
      </c>
      <c r="AK27" s="51">
        <v>0</v>
      </c>
      <c r="AL27" s="51">
        <v>0</v>
      </c>
      <c r="AM27" s="51">
        <v>0</v>
      </c>
      <c r="AN27" s="52">
        <f t="shared" si="4"/>
        <v>907.09601295413859</v>
      </c>
      <c r="AP27" s="50">
        <v>1967</v>
      </c>
      <c r="AQ27" s="51">
        <v>0</v>
      </c>
      <c r="AR27" s="51">
        <v>0</v>
      </c>
      <c r="AS27" s="51">
        <v>1423.2678027523095</v>
      </c>
      <c r="AT27" s="51">
        <v>0</v>
      </c>
      <c r="AU27" s="51">
        <v>0</v>
      </c>
      <c r="AV27" s="51">
        <v>0</v>
      </c>
      <c r="AW27" s="51">
        <v>0</v>
      </c>
      <c r="AX27" s="51">
        <v>0</v>
      </c>
      <c r="AY27" s="51">
        <v>0</v>
      </c>
      <c r="AZ27" s="51">
        <v>0</v>
      </c>
      <c r="BA27" s="51">
        <v>0</v>
      </c>
      <c r="BB27" s="51">
        <v>0</v>
      </c>
      <c r="BC27" s="52">
        <f t="shared" si="5"/>
        <v>1423.2678027523095</v>
      </c>
      <c r="BE27" s="50">
        <v>1967</v>
      </c>
      <c r="BF27" s="51">
        <v>0</v>
      </c>
      <c r="BG27" s="51">
        <v>0</v>
      </c>
      <c r="BH27" s="51">
        <v>1462.1704560275393</v>
      </c>
      <c r="BI27" s="51">
        <v>0</v>
      </c>
      <c r="BJ27" s="51">
        <v>0</v>
      </c>
      <c r="BK27" s="51">
        <v>0</v>
      </c>
      <c r="BL27" s="51">
        <v>0</v>
      </c>
      <c r="BM27" s="51">
        <v>0</v>
      </c>
      <c r="BN27" s="51">
        <v>0</v>
      </c>
      <c r="BO27" s="51">
        <v>0</v>
      </c>
      <c r="BP27" s="51">
        <v>0</v>
      </c>
      <c r="BQ27" s="51">
        <v>0</v>
      </c>
      <c r="BR27" s="52">
        <f t="shared" si="6"/>
        <v>1462.1704560275393</v>
      </c>
      <c r="BT27" s="50">
        <v>1967</v>
      </c>
      <c r="BU27" s="51">
        <v>0</v>
      </c>
      <c r="BV27" s="51">
        <v>0</v>
      </c>
      <c r="BW27" s="51">
        <v>1494.4311928899251</v>
      </c>
      <c r="BX27" s="51">
        <v>0</v>
      </c>
      <c r="BY27" s="51">
        <v>0</v>
      </c>
      <c r="BZ27" s="51">
        <v>0</v>
      </c>
      <c r="CA27" s="51">
        <v>0</v>
      </c>
      <c r="CB27" s="51">
        <v>0</v>
      </c>
      <c r="CC27" s="51">
        <v>0</v>
      </c>
      <c r="CD27" s="51">
        <v>0</v>
      </c>
      <c r="CE27" s="51">
        <v>0</v>
      </c>
      <c r="CF27" s="51">
        <v>0</v>
      </c>
      <c r="CG27" s="52">
        <f t="shared" si="7"/>
        <v>1494.4311928899251</v>
      </c>
      <c r="CI27" s="50">
        <v>1967</v>
      </c>
      <c r="CJ27" s="51">
        <v>0</v>
      </c>
      <c r="CK27" s="51">
        <v>0</v>
      </c>
      <c r="CL27" s="51">
        <v>2097.8967412569036</v>
      </c>
      <c r="CM27" s="51">
        <v>0</v>
      </c>
      <c r="CN27" s="51">
        <v>0</v>
      </c>
      <c r="CO27" s="51">
        <v>0</v>
      </c>
      <c r="CP27" s="51">
        <v>0</v>
      </c>
      <c r="CQ27" s="51">
        <v>0</v>
      </c>
      <c r="CR27" s="51">
        <v>0</v>
      </c>
      <c r="CS27" s="51">
        <v>0</v>
      </c>
      <c r="CT27" s="51">
        <v>0</v>
      </c>
      <c r="CU27" s="51">
        <v>0</v>
      </c>
      <c r="CV27" s="52">
        <f t="shared" si="8"/>
        <v>2097.8967412569036</v>
      </c>
      <c r="CX27" s="50">
        <v>1967</v>
      </c>
      <c r="CY27" s="51">
        <v>0</v>
      </c>
      <c r="CZ27" s="51">
        <v>0</v>
      </c>
      <c r="DA27" s="51">
        <v>2134.9017041284642</v>
      </c>
      <c r="DB27" s="51">
        <v>0</v>
      </c>
      <c r="DC27" s="51">
        <v>0</v>
      </c>
      <c r="DD27" s="51">
        <v>0</v>
      </c>
      <c r="DE27" s="51">
        <v>0</v>
      </c>
      <c r="DF27" s="51">
        <v>0</v>
      </c>
      <c r="DG27" s="51">
        <v>0</v>
      </c>
      <c r="DH27" s="51">
        <v>0</v>
      </c>
      <c r="DI27" s="51">
        <v>0</v>
      </c>
      <c r="DJ27" s="51">
        <v>0</v>
      </c>
      <c r="DK27" s="52">
        <f t="shared" si="9"/>
        <v>2134.9017041284642</v>
      </c>
      <c r="DM27" s="95">
        <v>1967</v>
      </c>
      <c r="DN27" s="96">
        <v>0</v>
      </c>
      <c r="DO27" s="96">
        <v>0</v>
      </c>
      <c r="DP27" s="96">
        <v>2134.9017041284642</v>
      </c>
      <c r="DQ27" s="96">
        <v>0</v>
      </c>
      <c r="DR27" s="96">
        <v>0</v>
      </c>
      <c r="DS27" s="96">
        <v>0</v>
      </c>
      <c r="DT27" s="96">
        <v>0</v>
      </c>
      <c r="DU27" s="96">
        <v>0</v>
      </c>
      <c r="DV27" s="96">
        <v>0</v>
      </c>
      <c r="DW27" s="96">
        <v>0</v>
      </c>
      <c r="DX27" s="96">
        <v>0</v>
      </c>
      <c r="DY27" s="96">
        <v>0</v>
      </c>
      <c r="DZ27" s="96">
        <v>2134.9017041284642</v>
      </c>
    </row>
    <row r="28" spans="1:130" x14ac:dyDescent="0.25">
      <c r="A28" s="61">
        <v>17838</v>
      </c>
      <c r="B28" s="96">
        <f t="shared" si="1"/>
        <v>1948</v>
      </c>
      <c r="C28" s="96">
        <f t="shared" si="2"/>
        <v>11</v>
      </c>
      <c r="D28" s="92">
        <v>0</v>
      </c>
      <c r="E28" s="92">
        <v>0</v>
      </c>
      <c r="F28" s="92">
        <v>0</v>
      </c>
      <c r="G28" s="92">
        <v>0</v>
      </c>
      <c r="H28" s="92">
        <v>0</v>
      </c>
      <c r="I28" s="92">
        <v>0</v>
      </c>
      <c r="J28" s="92">
        <v>0</v>
      </c>
      <c r="L28" s="50">
        <v>1968</v>
      </c>
      <c r="M28" s="51">
        <v>0</v>
      </c>
      <c r="N28" s="51">
        <v>0</v>
      </c>
      <c r="O28" s="51">
        <v>738.20156702753127</v>
      </c>
      <c r="P28" s="51">
        <v>0</v>
      </c>
      <c r="Q28" s="51">
        <v>0</v>
      </c>
      <c r="R28" s="51">
        <v>0</v>
      </c>
      <c r="S28" s="51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2">
        <f t="shared" si="3"/>
        <v>738.20156702753127</v>
      </c>
      <c r="AA28" s="50">
        <v>1968</v>
      </c>
      <c r="AB28" s="51">
        <v>0</v>
      </c>
      <c r="AC28" s="51">
        <v>0</v>
      </c>
      <c r="AD28" s="51">
        <v>907.09601295413859</v>
      </c>
      <c r="AE28" s="51">
        <v>0</v>
      </c>
      <c r="AF28" s="51">
        <v>0</v>
      </c>
      <c r="AG28" s="51">
        <v>0</v>
      </c>
      <c r="AH28" s="51">
        <v>0</v>
      </c>
      <c r="AI28" s="51">
        <v>0</v>
      </c>
      <c r="AJ28" s="51">
        <v>0</v>
      </c>
      <c r="AK28" s="51">
        <v>0</v>
      </c>
      <c r="AL28" s="51">
        <v>0</v>
      </c>
      <c r="AM28" s="51">
        <v>0</v>
      </c>
      <c r="AN28" s="52">
        <f t="shared" si="4"/>
        <v>907.09601295413859</v>
      </c>
      <c r="AP28" s="50">
        <v>1968</v>
      </c>
      <c r="AQ28" s="51">
        <v>0</v>
      </c>
      <c r="AR28" s="51">
        <v>0</v>
      </c>
      <c r="AS28" s="51">
        <v>1423.2678027523095</v>
      </c>
      <c r="AT28" s="51">
        <v>0</v>
      </c>
      <c r="AU28" s="51">
        <v>0</v>
      </c>
      <c r="AV28" s="51">
        <v>0</v>
      </c>
      <c r="AW28" s="51">
        <v>0</v>
      </c>
      <c r="AX28" s="51">
        <v>0</v>
      </c>
      <c r="AY28" s="51">
        <v>0</v>
      </c>
      <c r="AZ28" s="51">
        <v>0</v>
      </c>
      <c r="BA28" s="51">
        <v>0</v>
      </c>
      <c r="BB28" s="51">
        <v>0</v>
      </c>
      <c r="BC28" s="52">
        <f t="shared" si="5"/>
        <v>1423.2678027523095</v>
      </c>
      <c r="BE28" s="50">
        <v>1968</v>
      </c>
      <c r="BF28" s="51">
        <v>0</v>
      </c>
      <c r="BG28" s="51">
        <v>0</v>
      </c>
      <c r="BH28" s="51">
        <v>1462.1704560275393</v>
      </c>
      <c r="BI28" s="51">
        <v>0</v>
      </c>
      <c r="BJ28" s="51">
        <v>0</v>
      </c>
      <c r="BK28" s="51">
        <v>0</v>
      </c>
      <c r="BL28" s="51">
        <v>0</v>
      </c>
      <c r="BM28" s="51">
        <v>0</v>
      </c>
      <c r="BN28" s="51">
        <v>0</v>
      </c>
      <c r="BO28" s="51">
        <v>0</v>
      </c>
      <c r="BP28" s="51">
        <v>0</v>
      </c>
      <c r="BQ28" s="51">
        <v>0</v>
      </c>
      <c r="BR28" s="52">
        <f t="shared" si="6"/>
        <v>1462.1704560275393</v>
      </c>
      <c r="BT28" s="50">
        <v>1968</v>
      </c>
      <c r="BU28" s="51">
        <v>0</v>
      </c>
      <c r="BV28" s="51">
        <v>0</v>
      </c>
      <c r="BW28" s="51">
        <v>1494.4311928899251</v>
      </c>
      <c r="BX28" s="51">
        <v>0</v>
      </c>
      <c r="BY28" s="51">
        <v>0</v>
      </c>
      <c r="BZ28" s="51">
        <v>0</v>
      </c>
      <c r="CA28" s="51">
        <v>0</v>
      </c>
      <c r="CB28" s="51">
        <v>0</v>
      </c>
      <c r="CC28" s="51">
        <v>0</v>
      </c>
      <c r="CD28" s="51">
        <v>0</v>
      </c>
      <c r="CE28" s="51">
        <v>0</v>
      </c>
      <c r="CF28" s="51">
        <v>0</v>
      </c>
      <c r="CG28" s="52">
        <f t="shared" si="7"/>
        <v>1494.4311928899251</v>
      </c>
      <c r="CI28" s="50">
        <v>1968</v>
      </c>
      <c r="CJ28" s="51">
        <v>0</v>
      </c>
      <c r="CK28" s="51">
        <v>0</v>
      </c>
      <c r="CL28" s="51">
        <v>2097.8967412569036</v>
      </c>
      <c r="CM28" s="51">
        <v>0</v>
      </c>
      <c r="CN28" s="51">
        <v>0</v>
      </c>
      <c r="CO28" s="51">
        <v>0</v>
      </c>
      <c r="CP28" s="51">
        <v>0</v>
      </c>
      <c r="CQ28" s="51">
        <v>0</v>
      </c>
      <c r="CR28" s="51">
        <v>0</v>
      </c>
      <c r="CS28" s="51">
        <v>0</v>
      </c>
      <c r="CT28" s="51">
        <v>0</v>
      </c>
      <c r="CU28" s="51">
        <v>0</v>
      </c>
      <c r="CV28" s="52">
        <f t="shared" si="8"/>
        <v>2097.8967412569036</v>
      </c>
      <c r="CX28" s="50">
        <v>1968</v>
      </c>
      <c r="CY28" s="51">
        <v>0</v>
      </c>
      <c r="CZ28" s="51">
        <v>0</v>
      </c>
      <c r="DA28" s="51">
        <v>2134.9017041284642</v>
      </c>
      <c r="DB28" s="51">
        <v>0</v>
      </c>
      <c r="DC28" s="51">
        <v>0</v>
      </c>
      <c r="DD28" s="51">
        <v>0</v>
      </c>
      <c r="DE28" s="51">
        <v>0</v>
      </c>
      <c r="DF28" s="51">
        <v>0</v>
      </c>
      <c r="DG28" s="51">
        <v>0</v>
      </c>
      <c r="DH28" s="51">
        <v>0</v>
      </c>
      <c r="DI28" s="51">
        <v>0</v>
      </c>
      <c r="DJ28" s="51">
        <v>0</v>
      </c>
      <c r="DK28" s="52">
        <f t="shared" si="9"/>
        <v>2134.9017041284642</v>
      </c>
      <c r="DM28" s="95">
        <v>1968</v>
      </c>
      <c r="DN28" s="96">
        <v>0</v>
      </c>
      <c r="DO28" s="96">
        <v>0</v>
      </c>
      <c r="DP28" s="96">
        <v>2134.9017041284642</v>
      </c>
      <c r="DQ28" s="96">
        <v>0</v>
      </c>
      <c r="DR28" s="96">
        <v>0</v>
      </c>
      <c r="DS28" s="96">
        <v>0</v>
      </c>
      <c r="DT28" s="96">
        <v>0</v>
      </c>
      <c r="DU28" s="96">
        <v>0</v>
      </c>
      <c r="DV28" s="96">
        <v>0</v>
      </c>
      <c r="DW28" s="96">
        <v>0</v>
      </c>
      <c r="DX28" s="96">
        <v>0</v>
      </c>
      <c r="DY28" s="96">
        <v>0</v>
      </c>
      <c r="DZ28" s="96">
        <v>2134.9017041284642</v>
      </c>
    </row>
    <row r="29" spans="1:130" x14ac:dyDescent="0.25">
      <c r="A29" s="61">
        <v>17868</v>
      </c>
      <c r="B29" s="96">
        <f t="shared" si="1"/>
        <v>1948</v>
      </c>
      <c r="C29" s="96">
        <f t="shared" si="2"/>
        <v>12</v>
      </c>
      <c r="D29" s="92">
        <v>0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2">
        <v>0</v>
      </c>
      <c r="L29" s="50">
        <v>1969</v>
      </c>
      <c r="M29" s="51">
        <v>0</v>
      </c>
      <c r="N29" s="51">
        <v>0</v>
      </c>
      <c r="O29" s="51">
        <v>0</v>
      </c>
      <c r="P29" s="51">
        <v>714.34665229740926</v>
      </c>
      <c r="Q29" s="51">
        <v>0</v>
      </c>
      <c r="R29" s="51">
        <v>0</v>
      </c>
      <c r="S29" s="51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2">
        <f t="shared" si="3"/>
        <v>714.34665229740926</v>
      </c>
      <c r="AA29" s="50">
        <v>1969</v>
      </c>
      <c r="AB29" s="51">
        <v>0</v>
      </c>
      <c r="AC29" s="51">
        <v>0</v>
      </c>
      <c r="AD29" s="51">
        <v>0</v>
      </c>
      <c r="AE29" s="51">
        <v>877.78328996956714</v>
      </c>
      <c r="AF29" s="51">
        <v>0</v>
      </c>
      <c r="AG29" s="51">
        <v>0</v>
      </c>
      <c r="AH29" s="51">
        <v>0</v>
      </c>
      <c r="AI29" s="51">
        <v>0</v>
      </c>
      <c r="AJ29" s="51">
        <v>0</v>
      </c>
      <c r="AK29" s="51">
        <v>0</v>
      </c>
      <c r="AL29" s="51">
        <v>0</v>
      </c>
      <c r="AM29" s="51">
        <v>0</v>
      </c>
      <c r="AN29" s="52">
        <f t="shared" si="4"/>
        <v>877.78328996956714</v>
      </c>
      <c r="AP29" s="50">
        <v>1969</v>
      </c>
      <c r="AQ29" s="51">
        <v>0</v>
      </c>
      <c r="AR29" s="51">
        <v>0</v>
      </c>
      <c r="AS29" s="51">
        <v>0</v>
      </c>
      <c r="AT29" s="51">
        <v>1377.2750365631284</v>
      </c>
      <c r="AU29" s="51">
        <v>0</v>
      </c>
      <c r="AV29" s="51">
        <v>0</v>
      </c>
      <c r="AW29" s="51">
        <v>0</v>
      </c>
      <c r="AX29" s="51">
        <v>0</v>
      </c>
      <c r="AY29" s="51">
        <v>0</v>
      </c>
      <c r="AZ29" s="51">
        <v>0</v>
      </c>
      <c r="BA29" s="51">
        <v>0</v>
      </c>
      <c r="BB29" s="51">
        <v>0</v>
      </c>
      <c r="BC29" s="52">
        <f t="shared" si="5"/>
        <v>1377.2750365631284</v>
      </c>
      <c r="BE29" s="50">
        <v>1969</v>
      </c>
      <c r="BF29" s="51">
        <v>0</v>
      </c>
      <c r="BG29" s="51">
        <v>0</v>
      </c>
      <c r="BH29" s="51">
        <v>0</v>
      </c>
      <c r="BI29" s="51">
        <v>1414.9205542291872</v>
      </c>
      <c r="BJ29" s="51">
        <v>0</v>
      </c>
      <c r="BK29" s="51">
        <v>0</v>
      </c>
      <c r="BL29" s="51">
        <v>0</v>
      </c>
      <c r="BM29" s="51">
        <v>0</v>
      </c>
      <c r="BN29" s="51">
        <v>0</v>
      </c>
      <c r="BO29" s="51">
        <v>0</v>
      </c>
      <c r="BP29" s="51">
        <v>0</v>
      </c>
      <c r="BQ29" s="51">
        <v>0</v>
      </c>
      <c r="BR29" s="52">
        <f t="shared" si="6"/>
        <v>1414.9205542291872</v>
      </c>
      <c r="BT29" s="50">
        <v>1969</v>
      </c>
      <c r="BU29" s="51">
        <v>0</v>
      </c>
      <c r="BV29" s="51">
        <v>0</v>
      </c>
      <c r="BW29" s="51">
        <v>0</v>
      </c>
      <c r="BX29" s="51">
        <v>1446.1387883912848</v>
      </c>
      <c r="BY29" s="51">
        <v>0</v>
      </c>
      <c r="BZ29" s="51">
        <v>0</v>
      </c>
      <c r="CA29" s="51">
        <v>0</v>
      </c>
      <c r="CB29" s="51">
        <v>0</v>
      </c>
      <c r="CC29" s="51">
        <v>0</v>
      </c>
      <c r="CD29" s="51">
        <v>0</v>
      </c>
      <c r="CE29" s="51">
        <v>0</v>
      </c>
      <c r="CF29" s="51">
        <v>0</v>
      </c>
      <c r="CG29" s="52">
        <f t="shared" si="7"/>
        <v>1446.1387883912848</v>
      </c>
      <c r="CI29" s="50">
        <v>1969</v>
      </c>
      <c r="CJ29" s="51">
        <v>0</v>
      </c>
      <c r="CK29" s="51">
        <v>0</v>
      </c>
      <c r="CL29" s="51">
        <v>0</v>
      </c>
      <c r="CM29" s="51">
        <v>2030.1034038940511</v>
      </c>
      <c r="CN29" s="51">
        <v>0</v>
      </c>
      <c r="CO29" s="51">
        <v>0</v>
      </c>
      <c r="CP29" s="51">
        <v>0</v>
      </c>
      <c r="CQ29" s="51">
        <v>0</v>
      </c>
      <c r="CR29" s="51">
        <v>0</v>
      </c>
      <c r="CS29" s="51">
        <v>0</v>
      </c>
      <c r="CT29" s="51">
        <v>0</v>
      </c>
      <c r="CU29" s="51">
        <v>0</v>
      </c>
      <c r="CV29" s="52">
        <f t="shared" si="8"/>
        <v>2030.1034038940511</v>
      </c>
      <c r="CX29" s="50">
        <v>1969</v>
      </c>
      <c r="CY29" s="51">
        <v>0</v>
      </c>
      <c r="CZ29" s="51">
        <v>0</v>
      </c>
      <c r="DA29" s="51">
        <v>0</v>
      </c>
      <c r="DB29" s="51">
        <v>2065.9125548446927</v>
      </c>
      <c r="DC29" s="51">
        <v>0</v>
      </c>
      <c r="DD29" s="51">
        <v>0</v>
      </c>
      <c r="DE29" s="51">
        <v>0</v>
      </c>
      <c r="DF29" s="51">
        <v>0</v>
      </c>
      <c r="DG29" s="51">
        <v>0</v>
      </c>
      <c r="DH29" s="51">
        <v>0</v>
      </c>
      <c r="DI29" s="51">
        <v>0</v>
      </c>
      <c r="DJ29" s="51">
        <v>0</v>
      </c>
      <c r="DK29" s="52">
        <f t="shared" si="9"/>
        <v>2065.9125548446927</v>
      </c>
      <c r="DM29" s="95">
        <v>1969</v>
      </c>
      <c r="DN29" s="96">
        <v>0</v>
      </c>
      <c r="DO29" s="96">
        <v>0</v>
      </c>
      <c r="DP29" s="96">
        <v>0</v>
      </c>
      <c r="DQ29" s="96">
        <v>2065.9125548446927</v>
      </c>
      <c r="DR29" s="96">
        <v>0</v>
      </c>
      <c r="DS29" s="96">
        <v>0</v>
      </c>
      <c r="DT29" s="96">
        <v>0</v>
      </c>
      <c r="DU29" s="96">
        <v>0</v>
      </c>
      <c r="DV29" s="96">
        <v>0</v>
      </c>
      <c r="DW29" s="96">
        <v>0</v>
      </c>
      <c r="DX29" s="96">
        <v>0</v>
      </c>
      <c r="DY29" s="96">
        <v>0</v>
      </c>
      <c r="DZ29" s="96">
        <v>2065.9125548446927</v>
      </c>
    </row>
    <row r="30" spans="1:130" x14ac:dyDescent="0.25">
      <c r="A30" s="61">
        <v>17899</v>
      </c>
      <c r="B30" s="96">
        <f t="shared" si="1"/>
        <v>1949</v>
      </c>
      <c r="C30" s="96">
        <f t="shared" si="2"/>
        <v>1</v>
      </c>
      <c r="D30" s="92">
        <v>0</v>
      </c>
      <c r="E30" s="92">
        <v>0</v>
      </c>
      <c r="F30" s="92">
        <v>0</v>
      </c>
      <c r="G30" s="92">
        <v>0</v>
      </c>
      <c r="H30" s="92">
        <v>0</v>
      </c>
      <c r="I30" s="92">
        <v>0</v>
      </c>
      <c r="J30" s="92">
        <v>0</v>
      </c>
      <c r="L30" s="50">
        <v>1970</v>
      </c>
      <c r="M30" s="51">
        <v>0</v>
      </c>
      <c r="N30" s="51">
        <v>0</v>
      </c>
      <c r="O30" s="51">
        <v>734.16189905366673</v>
      </c>
      <c r="P30" s="51">
        <v>0</v>
      </c>
      <c r="Q30" s="51">
        <v>0</v>
      </c>
      <c r="R30" s="51">
        <v>0</v>
      </c>
      <c r="S30" s="51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2">
        <f t="shared" si="3"/>
        <v>734.16189905366673</v>
      </c>
      <c r="AA30" s="50">
        <v>1970</v>
      </c>
      <c r="AB30" s="51">
        <v>0</v>
      </c>
      <c r="AC30" s="51">
        <v>0</v>
      </c>
      <c r="AD30" s="51">
        <v>902.13210217905566</v>
      </c>
      <c r="AE30" s="51">
        <v>0</v>
      </c>
      <c r="AF30" s="51">
        <v>0</v>
      </c>
      <c r="AG30" s="51">
        <v>0</v>
      </c>
      <c r="AH30" s="51">
        <v>0</v>
      </c>
      <c r="AI30" s="51">
        <v>0</v>
      </c>
      <c r="AJ30" s="51">
        <v>0</v>
      </c>
      <c r="AK30" s="51">
        <v>0</v>
      </c>
      <c r="AL30" s="51">
        <v>0</v>
      </c>
      <c r="AM30" s="51">
        <v>0</v>
      </c>
      <c r="AN30" s="52">
        <f t="shared" si="4"/>
        <v>902.13210217905566</v>
      </c>
      <c r="AP30" s="50">
        <v>1970</v>
      </c>
      <c r="AQ30" s="51">
        <v>0</v>
      </c>
      <c r="AR30" s="51">
        <v>0</v>
      </c>
      <c r="AS30" s="51">
        <v>1415.4792398206941</v>
      </c>
      <c r="AT30" s="51">
        <v>0</v>
      </c>
      <c r="AU30" s="51">
        <v>0</v>
      </c>
      <c r="AV30" s="51">
        <v>0</v>
      </c>
      <c r="AW30" s="51">
        <v>0</v>
      </c>
      <c r="AX30" s="51">
        <v>0</v>
      </c>
      <c r="AY30" s="51">
        <v>0</v>
      </c>
      <c r="AZ30" s="51">
        <v>0</v>
      </c>
      <c r="BA30" s="51">
        <v>0</v>
      </c>
      <c r="BB30" s="51">
        <v>0</v>
      </c>
      <c r="BC30" s="52">
        <f t="shared" si="5"/>
        <v>1415.4792398206941</v>
      </c>
      <c r="BE30" s="50">
        <v>1970</v>
      </c>
      <c r="BF30" s="51">
        <v>0</v>
      </c>
      <c r="BG30" s="51">
        <v>0</v>
      </c>
      <c r="BH30" s="51">
        <v>1454.1690057091264</v>
      </c>
      <c r="BI30" s="51">
        <v>0</v>
      </c>
      <c r="BJ30" s="51">
        <v>0</v>
      </c>
      <c r="BK30" s="51">
        <v>0</v>
      </c>
      <c r="BL30" s="51">
        <v>0</v>
      </c>
      <c r="BM30" s="51">
        <v>0</v>
      </c>
      <c r="BN30" s="51">
        <v>0</v>
      </c>
      <c r="BO30" s="51">
        <v>0</v>
      </c>
      <c r="BP30" s="51">
        <v>0</v>
      </c>
      <c r="BQ30" s="51">
        <v>0</v>
      </c>
      <c r="BR30" s="52">
        <f t="shared" si="6"/>
        <v>1454.1690057091264</v>
      </c>
      <c r="BT30" s="50">
        <v>1970</v>
      </c>
      <c r="BU30" s="51">
        <v>0</v>
      </c>
      <c r="BV30" s="51">
        <v>0</v>
      </c>
      <c r="BW30" s="51">
        <v>1486.253201811729</v>
      </c>
      <c r="BX30" s="51">
        <v>0</v>
      </c>
      <c r="BY30" s="51">
        <v>0</v>
      </c>
      <c r="BZ30" s="51">
        <v>0</v>
      </c>
      <c r="CA30" s="51">
        <v>0</v>
      </c>
      <c r="CB30" s="51">
        <v>0</v>
      </c>
      <c r="CC30" s="51">
        <v>0</v>
      </c>
      <c r="CD30" s="51">
        <v>0</v>
      </c>
      <c r="CE30" s="51">
        <v>0</v>
      </c>
      <c r="CF30" s="51">
        <v>0</v>
      </c>
      <c r="CG30" s="52">
        <f t="shared" si="7"/>
        <v>1486.253201811729</v>
      </c>
      <c r="CI30" s="50">
        <v>1970</v>
      </c>
      <c r="CJ30" s="51">
        <v>0</v>
      </c>
      <c r="CK30" s="51">
        <v>0</v>
      </c>
      <c r="CL30" s="51">
        <v>2086.4163994957025</v>
      </c>
      <c r="CM30" s="51">
        <v>0</v>
      </c>
      <c r="CN30" s="51">
        <v>0</v>
      </c>
      <c r="CO30" s="51">
        <v>0</v>
      </c>
      <c r="CP30" s="51">
        <v>0</v>
      </c>
      <c r="CQ30" s="51">
        <v>0</v>
      </c>
      <c r="CR30" s="51">
        <v>0</v>
      </c>
      <c r="CS30" s="51">
        <v>0</v>
      </c>
      <c r="CT30" s="51">
        <v>0</v>
      </c>
      <c r="CU30" s="51">
        <v>0</v>
      </c>
      <c r="CV30" s="52">
        <f t="shared" si="8"/>
        <v>2086.4163994957025</v>
      </c>
      <c r="CX30" s="50">
        <v>1970</v>
      </c>
      <c r="CY30" s="51">
        <v>0</v>
      </c>
      <c r="CZ30" s="51">
        <v>0</v>
      </c>
      <c r="DA30" s="51">
        <v>2123.218859731041</v>
      </c>
      <c r="DB30" s="51">
        <v>0</v>
      </c>
      <c r="DC30" s="51">
        <v>0</v>
      </c>
      <c r="DD30" s="51">
        <v>0</v>
      </c>
      <c r="DE30" s="51">
        <v>0</v>
      </c>
      <c r="DF30" s="51">
        <v>0</v>
      </c>
      <c r="DG30" s="51">
        <v>0</v>
      </c>
      <c r="DH30" s="51">
        <v>0</v>
      </c>
      <c r="DI30" s="51">
        <v>0</v>
      </c>
      <c r="DJ30" s="51">
        <v>0</v>
      </c>
      <c r="DK30" s="52">
        <f t="shared" si="9"/>
        <v>2123.218859731041</v>
      </c>
      <c r="DM30" s="95">
        <v>1970</v>
      </c>
      <c r="DN30" s="96">
        <v>0</v>
      </c>
      <c r="DO30" s="96">
        <v>0</v>
      </c>
      <c r="DP30" s="96">
        <v>2123.218859731041</v>
      </c>
      <c r="DQ30" s="96">
        <v>0</v>
      </c>
      <c r="DR30" s="96">
        <v>0</v>
      </c>
      <c r="DS30" s="96">
        <v>0</v>
      </c>
      <c r="DT30" s="96">
        <v>0</v>
      </c>
      <c r="DU30" s="96">
        <v>0</v>
      </c>
      <c r="DV30" s="96">
        <v>0</v>
      </c>
      <c r="DW30" s="96">
        <v>0</v>
      </c>
      <c r="DX30" s="96">
        <v>0</v>
      </c>
      <c r="DY30" s="96">
        <v>0</v>
      </c>
      <c r="DZ30" s="96">
        <v>2123.218859731041</v>
      </c>
    </row>
    <row r="31" spans="1:130" x14ac:dyDescent="0.25">
      <c r="A31" s="61">
        <v>17930</v>
      </c>
      <c r="B31" s="96">
        <f t="shared" si="1"/>
        <v>1949</v>
      </c>
      <c r="C31" s="96">
        <f t="shared" si="2"/>
        <v>2</v>
      </c>
      <c r="D31" s="92">
        <v>0</v>
      </c>
      <c r="E31" s="92">
        <v>0</v>
      </c>
      <c r="F31" s="92">
        <v>0</v>
      </c>
      <c r="G31" s="92">
        <v>0</v>
      </c>
      <c r="H31" s="92">
        <v>0</v>
      </c>
      <c r="I31" s="92">
        <v>0</v>
      </c>
      <c r="J31" s="92">
        <v>0</v>
      </c>
      <c r="L31" s="50">
        <v>1971</v>
      </c>
      <c r="M31" s="51">
        <v>0</v>
      </c>
      <c r="N31" s="51">
        <v>0</v>
      </c>
      <c r="O31" s="51">
        <v>734.16189905366673</v>
      </c>
      <c r="P31" s="51">
        <v>0</v>
      </c>
      <c r="Q31" s="51">
        <v>0</v>
      </c>
      <c r="R31" s="51">
        <v>0</v>
      </c>
      <c r="S31" s="51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2">
        <f t="shared" si="3"/>
        <v>734.16189905366673</v>
      </c>
      <c r="AA31" s="50">
        <v>1971</v>
      </c>
      <c r="AB31" s="51">
        <v>0</v>
      </c>
      <c r="AC31" s="51">
        <v>0</v>
      </c>
      <c r="AD31" s="51">
        <v>902.13210217905566</v>
      </c>
      <c r="AE31" s="51">
        <v>0</v>
      </c>
      <c r="AF31" s="51">
        <v>0</v>
      </c>
      <c r="AG31" s="51">
        <v>0</v>
      </c>
      <c r="AH31" s="51">
        <v>0</v>
      </c>
      <c r="AI31" s="51">
        <v>0</v>
      </c>
      <c r="AJ31" s="51">
        <v>0</v>
      </c>
      <c r="AK31" s="51">
        <v>0</v>
      </c>
      <c r="AL31" s="51">
        <v>0</v>
      </c>
      <c r="AM31" s="51">
        <v>0</v>
      </c>
      <c r="AN31" s="52">
        <f t="shared" si="4"/>
        <v>902.13210217905566</v>
      </c>
      <c r="AP31" s="50">
        <v>1971</v>
      </c>
      <c r="AQ31" s="51">
        <v>0</v>
      </c>
      <c r="AR31" s="51">
        <v>0</v>
      </c>
      <c r="AS31" s="51">
        <v>1415.4792398206941</v>
      </c>
      <c r="AT31" s="51">
        <v>0</v>
      </c>
      <c r="AU31" s="51">
        <v>0</v>
      </c>
      <c r="AV31" s="51">
        <v>0</v>
      </c>
      <c r="AW31" s="51">
        <v>0</v>
      </c>
      <c r="AX31" s="51">
        <v>0</v>
      </c>
      <c r="AY31" s="51">
        <v>0</v>
      </c>
      <c r="AZ31" s="51">
        <v>0</v>
      </c>
      <c r="BA31" s="51">
        <v>0</v>
      </c>
      <c r="BB31" s="51">
        <v>0</v>
      </c>
      <c r="BC31" s="52">
        <f t="shared" si="5"/>
        <v>1415.4792398206941</v>
      </c>
      <c r="BE31" s="50">
        <v>1971</v>
      </c>
      <c r="BF31" s="51">
        <v>0</v>
      </c>
      <c r="BG31" s="51">
        <v>0</v>
      </c>
      <c r="BH31" s="51">
        <v>1454.1690057091264</v>
      </c>
      <c r="BI31" s="51">
        <v>0</v>
      </c>
      <c r="BJ31" s="51">
        <v>0</v>
      </c>
      <c r="BK31" s="51">
        <v>0</v>
      </c>
      <c r="BL31" s="51">
        <v>0</v>
      </c>
      <c r="BM31" s="51">
        <v>0</v>
      </c>
      <c r="BN31" s="51">
        <v>0</v>
      </c>
      <c r="BO31" s="51">
        <v>0</v>
      </c>
      <c r="BP31" s="51">
        <v>0</v>
      </c>
      <c r="BQ31" s="51">
        <v>0</v>
      </c>
      <c r="BR31" s="52">
        <f t="shared" si="6"/>
        <v>1454.1690057091264</v>
      </c>
      <c r="BT31" s="50">
        <v>1971</v>
      </c>
      <c r="BU31" s="51">
        <v>0</v>
      </c>
      <c r="BV31" s="51">
        <v>0</v>
      </c>
      <c r="BW31" s="51">
        <v>1486.253201811729</v>
      </c>
      <c r="BX31" s="51">
        <v>0</v>
      </c>
      <c r="BY31" s="51">
        <v>0</v>
      </c>
      <c r="BZ31" s="51">
        <v>0</v>
      </c>
      <c r="CA31" s="51">
        <v>0</v>
      </c>
      <c r="CB31" s="51">
        <v>0</v>
      </c>
      <c r="CC31" s="51">
        <v>0</v>
      </c>
      <c r="CD31" s="51">
        <v>0</v>
      </c>
      <c r="CE31" s="51">
        <v>0</v>
      </c>
      <c r="CF31" s="51">
        <v>0</v>
      </c>
      <c r="CG31" s="52">
        <f t="shared" si="7"/>
        <v>1486.253201811729</v>
      </c>
      <c r="CI31" s="50">
        <v>1971</v>
      </c>
      <c r="CJ31" s="51">
        <v>0</v>
      </c>
      <c r="CK31" s="51">
        <v>0</v>
      </c>
      <c r="CL31" s="51">
        <v>2086.4163994957025</v>
      </c>
      <c r="CM31" s="51">
        <v>0</v>
      </c>
      <c r="CN31" s="51">
        <v>0</v>
      </c>
      <c r="CO31" s="51">
        <v>0</v>
      </c>
      <c r="CP31" s="51">
        <v>0</v>
      </c>
      <c r="CQ31" s="51">
        <v>0</v>
      </c>
      <c r="CR31" s="51">
        <v>0</v>
      </c>
      <c r="CS31" s="51">
        <v>0</v>
      </c>
      <c r="CT31" s="51">
        <v>0</v>
      </c>
      <c r="CU31" s="51">
        <v>0</v>
      </c>
      <c r="CV31" s="52">
        <f t="shared" si="8"/>
        <v>2086.4163994957025</v>
      </c>
      <c r="CX31" s="50">
        <v>1971</v>
      </c>
      <c r="CY31" s="51">
        <v>0</v>
      </c>
      <c r="CZ31" s="51">
        <v>0</v>
      </c>
      <c r="DA31" s="51">
        <v>2123.218859731041</v>
      </c>
      <c r="DB31" s="51">
        <v>0</v>
      </c>
      <c r="DC31" s="51">
        <v>0</v>
      </c>
      <c r="DD31" s="51">
        <v>0</v>
      </c>
      <c r="DE31" s="51">
        <v>0</v>
      </c>
      <c r="DF31" s="51">
        <v>0</v>
      </c>
      <c r="DG31" s="51">
        <v>0</v>
      </c>
      <c r="DH31" s="51">
        <v>0</v>
      </c>
      <c r="DI31" s="51">
        <v>0</v>
      </c>
      <c r="DJ31" s="51">
        <v>0</v>
      </c>
      <c r="DK31" s="52">
        <f t="shared" si="9"/>
        <v>2123.218859731041</v>
      </c>
      <c r="DM31" s="95">
        <v>1971</v>
      </c>
      <c r="DN31" s="96">
        <v>0</v>
      </c>
      <c r="DO31" s="96">
        <v>0</v>
      </c>
      <c r="DP31" s="96">
        <v>2123.218859731041</v>
      </c>
      <c r="DQ31" s="96">
        <v>0</v>
      </c>
      <c r="DR31" s="96">
        <v>0</v>
      </c>
      <c r="DS31" s="96">
        <v>0</v>
      </c>
      <c r="DT31" s="96">
        <v>0</v>
      </c>
      <c r="DU31" s="96">
        <v>0</v>
      </c>
      <c r="DV31" s="96">
        <v>0</v>
      </c>
      <c r="DW31" s="96">
        <v>0</v>
      </c>
      <c r="DX31" s="96">
        <v>0</v>
      </c>
      <c r="DY31" s="96">
        <v>0</v>
      </c>
      <c r="DZ31" s="96">
        <v>2123.218859731041</v>
      </c>
    </row>
    <row r="32" spans="1:130" x14ac:dyDescent="0.25">
      <c r="A32" s="61">
        <v>17958</v>
      </c>
      <c r="B32" s="96">
        <f t="shared" si="1"/>
        <v>1949</v>
      </c>
      <c r="C32" s="96">
        <f t="shared" si="2"/>
        <v>3</v>
      </c>
      <c r="D32" s="92">
        <v>0</v>
      </c>
      <c r="E32" s="92">
        <v>0</v>
      </c>
      <c r="F32" s="92">
        <v>0</v>
      </c>
      <c r="G32" s="92">
        <v>0</v>
      </c>
      <c r="H32" s="92">
        <v>0</v>
      </c>
      <c r="I32" s="92">
        <v>0</v>
      </c>
      <c r="J32" s="92">
        <v>0</v>
      </c>
      <c r="L32" s="50">
        <v>1972</v>
      </c>
      <c r="M32" s="51">
        <v>0</v>
      </c>
      <c r="N32" s="51">
        <v>0</v>
      </c>
      <c r="O32" s="51">
        <v>734.16189905366673</v>
      </c>
      <c r="P32" s="51">
        <v>0</v>
      </c>
      <c r="Q32" s="51">
        <v>0</v>
      </c>
      <c r="R32" s="51">
        <v>0</v>
      </c>
      <c r="S32" s="51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2">
        <f t="shared" si="3"/>
        <v>734.16189905366673</v>
      </c>
      <c r="AA32" s="50">
        <v>1972</v>
      </c>
      <c r="AB32" s="51">
        <v>0</v>
      </c>
      <c r="AC32" s="51">
        <v>0</v>
      </c>
      <c r="AD32" s="51">
        <v>902.13210217905566</v>
      </c>
      <c r="AE32" s="51">
        <v>0</v>
      </c>
      <c r="AF32" s="51">
        <v>0</v>
      </c>
      <c r="AG32" s="51">
        <v>0</v>
      </c>
      <c r="AH32" s="51">
        <v>0</v>
      </c>
      <c r="AI32" s="51">
        <v>0</v>
      </c>
      <c r="AJ32" s="51">
        <v>0</v>
      </c>
      <c r="AK32" s="51">
        <v>0</v>
      </c>
      <c r="AL32" s="51">
        <v>0</v>
      </c>
      <c r="AM32" s="51">
        <v>0</v>
      </c>
      <c r="AN32" s="52">
        <f t="shared" si="4"/>
        <v>902.13210217905566</v>
      </c>
      <c r="AP32" s="50">
        <v>1972</v>
      </c>
      <c r="AQ32" s="51">
        <v>0</v>
      </c>
      <c r="AR32" s="51">
        <v>0</v>
      </c>
      <c r="AS32" s="51">
        <v>1415.4792398206941</v>
      </c>
      <c r="AT32" s="51">
        <v>0</v>
      </c>
      <c r="AU32" s="51">
        <v>0</v>
      </c>
      <c r="AV32" s="51">
        <v>0</v>
      </c>
      <c r="AW32" s="51">
        <v>0</v>
      </c>
      <c r="AX32" s="51">
        <v>0</v>
      </c>
      <c r="AY32" s="51">
        <v>0</v>
      </c>
      <c r="AZ32" s="51">
        <v>0</v>
      </c>
      <c r="BA32" s="51">
        <v>0</v>
      </c>
      <c r="BB32" s="51">
        <v>0</v>
      </c>
      <c r="BC32" s="52">
        <f t="shared" si="5"/>
        <v>1415.4792398206941</v>
      </c>
      <c r="BE32" s="50">
        <v>1972</v>
      </c>
      <c r="BF32" s="51">
        <v>0</v>
      </c>
      <c r="BG32" s="51">
        <v>0</v>
      </c>
      <c r="BH32" s="51">
        <v>1454.1690057091264</v>
      </c>
      <c r="BI32" s="51">
        <v>0</v>
      </c>
      <c r="BJ32" s="51">
        <v>0</v>
      </c>
      <c r="BK32" s="51">
        <v>0</v>
      </c>
      <c r="BL32" s="51">
        <v>0</v>
      </c>
      <c r="BM32" s="51">
        <v>0</v>
      </c>
      <c r="BN32" s="51">
        <v>0</v>
      </c>
      <c r="BO32" s="51">
        <v>0</v>
      </c>
      <c r="BP32" s="51">
        <v>0</v>
      </c>
      <c r="BQ32" s="51">
        <v>0</v>
      </c>
      <c r="BR32" s="52">
        <f t="shared" si="6"/>
        <v>1454.1690057091264</v>
      </c>
      <c r="BT32" s="50">
        <v>1972</v>
      </c>
      <c r="BU32" s="51">
        <v>0</v>
      </c>
      <c r="BV32" s="51">
        <v>0</v>
      </c>
      <c r="BW32" s="51">
        <v>1486.253201811729</v>
      </c>
      <c r="BX32" s="51">
        <v>0</v>
      </c>
      <c r="BY32" s="51">
        <v>0</v>
      </c>
      <c r="BZ32" s="51">
        <v>0</v>
      </c>
      <c r="CA32" s="51">
        <v>0</v>
      </c>
      <c r="CB32" s="51">
        <v>0</v>
      </c>
      <c r="CC32" s="51">
        <v>0</v>
      </c>
      <c r="CD32" s="51">
        <v>0</v>
      </c>
      <c r="CE32" s="51">
        <v>0</v>
      </c>
      <c r="CF32" s="51">
        <v>0</v>
      </c>
      <c r="CG32" s="52">
        <f t="shared" si="7"/>
        <v>1486.253201811729</v>
      </c>
      <c r="CI32" s="50">
        <v>1972</v>
      </c>
      <c r="CJ32" s="51">
        <v>0</v>
      </c>
      <c r="CK32" s="51">
        <v>0</v>
      </c>
      <c r="CL32" s="51">
        <v>2086.4163994957025</v>
      </c>
      <c r="CM32" s="51">
        <v>0</v>
      </c>
      <c r="CN32" s="51">
        <v>0</v>
      </c>
      <c r="CO32" s="51">
        <v>0</v>
      </c>
      <c r="CP32" s="51">
        <v>0</v>
      </c>
      <c r="CQ32" s="51">
        <v>0</v>
      </c>
      <c r="CR32" s="51">
        <v>0</v>
      </c>
      <c r="CS32" s="51">
        <v>0</v>
      </c>
      <c r="CT32" s="51">
        <v>0</v>
      </c>
      <c r="CU32" s="51">
        <v>0</v>
      </c>
      <c r="CV32" s="52">
        <f t="shared" si="8"/>
        <v>2086.4163994957025</v>
      </c>
      <c r="CX32" s="50">
        <v>1972</v>
      </c>
      <c r="CY32" s="51">
        <v>0</v>
      </c>
      <c r="CZ32" s="51">
        <v>0</v>
      </c>
      <c r="DA32" s="51">
        <v>2123.218859731041</v>
      </c>
      <c r="DB32" s="51">
        <v>0</v>
      </c>
      <c r="DC32" s="51">
        <v>0</v>
      </c>
      <c r="DD32" s="51">
        <v>0</v>
      </c>
      <c r="DE32" s="51">
        <v>0</v>
      </c>
      <c r="DF32" s="51">
        <v>0</v>
      </c>
      <c r="DG32" s="51">
        <v>0</v>
      </c>
      <c r="DH32" s="51">
        <v>0</v>
      </c>
      <c r="DI32" s="51">
        <v>0</v>
      </c>
      <c r="DJ32" s="51">
        <v>0</v>
      </c>
      <c r="DK32" s="52">
        <f t="shared" si="9"/>
        <v>2123.218859731041</v>
      </c>
      <c r="DM32" s="95">
        <v>1972</v>
      </c>
      <c r="DN32" s="96">
        <v>0</v>
      </c>
      <c r="DO32" s="96">
        <v>0</v>
      </c>
      <c r="DP32" s="96">
        <v>2123.218859731041</v>
      </c>
      <c r="DQ32" s="96">
        <v>0</v>
      </c>
      <c r="DR32" s="96">
        <v>0</v>
      </c>
      <c r="DS32" s="96">
        <v>0</v>
      </c>
      <c r="DT32" s="96">
        <v>0</v>
      </c>
      <c r="DU32" s="96">
        <v>0</v>
      </c>
      <c r="DV32" s="96">
        <v>0</v>
      </c>
      <c r="DW32" s="96">
        <v>0</v>
      </c>
      <c r="DX32" s="96">
        <v>0</v>
      </c>
      <c r="DY32" s="96">
        <v>0</v>
      </c>
      <c r="DZ32" s="96">
        <v>2123.218859731041</v>
      </c>
    </row>
    <row r="33" spans="1:130" x14ac:dyDescent="0.25">
      <c r="A33" s="61">
        <v>17989</v>
      </c>
      <c r="B33" s="96">
        <f t="shared" si="1"/>
        <v>1949</v>
      </c>
      <c r="C33" s="96">
        <f t="shared" si="2"/>
        <v>4</v>
      </c>
      <c r="D33" s="92">
        <v>0</v>
      </c>
      <c r="E33" s="92">
        <v>0</v>
      </c>
      <c r="F33" s="92">
        <v>0</v>
      </c>
      <c r="G33" s="92">
        <v>0</v>
      </c>
      <c r="H33" s="92">
        <v>0</v>
      </c>
      <c r="I33" s="92">
        <v>0</v>
      </c>
      <c r="J33" s="92">
        <v>0</v>
      </c>
      <c r="L33" s="50">
        <v>1973</v>
      </c>
      <c r="M33" s="51">
        <v>0</v>
      </c>
      <c r="N33" s="51">
        <v>0</v>
      </c>
      <c r="O33" s="51">
        <v>734.16189905366673</v>
      </c>
      <c r="P33" s="51">
        <v>0</v>
      </c>
      <c r="Q33" s="51">
        <v>0</v>
      </c>
      <c r="R33" s="51">
        <v>0</v>
      </c>
      <c r="S33" s="51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2">
        <f t="shared" si="3"/>
        <v>734.16189905366673</v>
      </c>
      <c r="AA33" s="50">
        <v>1973</v>
      </c>
      <c r="AB33" s="51">
        <v>0</v>
      </c>
      <c r="AC33" s="51">
        <v>0</v>
      </c>
      <c r="AD33" s="51">
        <v>902.13210217905566</v>
      </c>
      <c r="AE33" s="51">
        <v>0</v>
      </c>
      <c r="AF33" s="51">
        <v>0</v>
      </c>
      <c r="AG33" s="51">
        <v>0</v>
      </c>
      <c r="AH33" s="51">
        <v>0</v>
      </c>
      <c r="AI33" s="51">
        <v>0</v>
      </c>
      <c r="AJ33" s="51">
        <v>0</v>
      </c>
      <c r="AK33" s="51">
        <v>0</v>
      </c>
      <c r="AL33" s="51">
        <v>0</v>
      </c>
      <c r="AM33" s="51">
        <v>0</v>
      </c>
      <c r="AN33" s="52">
        <f t="shared" si="4"/>
        <v>902.13210217905566</v>
      </c>
      <c r="AP33" s="50">
        <v>1973</v>
      </c>
      <c r="AQ33" s="51">
        <v>0</v>
      </c>
      <c r="AR33" s="51">
        <v>0</v>
      </c>
      <c r="AS33" s="51">
        <v>1415.4792398206941</v>
      </c>
      <c r="AT33" s="51">
        <v>0</v>
      </c>
      <c r="AU33" s="51">
        <v>0</v>
      </c>
      <c r="AV33" s="51">
        <v>0</v>
      </c>
      <c r="AW33" s="51">
        <v>0</v>
      </c>
      <c r="AX33" s="51">
        <v>0</v>
      </c>
      <c r="AY33" s="51">
        <v>0</v>
      </c>
      <c r="AZ33" s="51">
        <v>0</v>
      </c>
      <c r="BA33" s="51">
        <v>0</v>
      </c>
      <c r="BB33" s="51">
        <v>0</v>
      </c>
      <c r="BC33" s="52">
        <f t="shared" si="5"/>
        <v>1415.4792398206941</v>
      </c>
      <c r="BE33" s="50">
        <v>1973</v>
      </c>
      <c r="BF33" s="51">
        <v>0</v>
      </c>
      <c r="BG33" s="51">
        <v>0</v>
      </c>
      <c r="BH33" s="51">
        <v>1454.1690057091264</v>
      </c>
      <c r="BI33" s="51">
        <v>0</v>
      </c>
      <c r="BJ33" s="51">
        <v>0</v>
      </c>
      <c r="BK33" s="51">
        <v>0</v>
      </c>
      <c r="BL33" s="51">
        <v>0</v>
      </c>
      <c r="BM33" s="51">
        <v>0</v>
      </c>
      <c r="BN33" s="51">
        <v>0</v>
      </c>
      <c r="BO33" s="51">
        <v>0</v>
      </c>
      <c r="BP33" s="51">
        <v>0</v>
      </c>
      <c r="BQ33" s="51">
        <v>0</v>
      </c>
      <c r="BR33" s="52">
        <f t="shared" si="6"/>
        <v>1454.1690057091264</v>
      </c>
      <c r="BT33" s="50">
        <v>1973</v>
      </c>
      <c r="BU33" s="51">
        <v>0</v>
      </c>
      <c r="BV33" s="51">
        <v>0</v>
      </c>
      <c r="BW33" s="51">
        <v>1486.253201811729</v>
      </c>
      <c r="BX33" s="51">
        <v>0</v>
      </c>
      <c r="BY33" s="51">
        <v>0</v>
      </c>
      <c r="BZ33" s="51">
        <v>0</v>
      </c>
      <c r="CA33" s="51">
        <v>0</v>
      </c>
      <c r="CB33" s="51">
        <v>0</v>
      </c>
      <c r="CC33" s="51">
        <v>0</v>
      </c>
      <c r="CD33" s="51">
        <v>0</v>
      </c>
      <c r="CE33" s="51">
        <v>0</v>
      </c>
      <c r="CF33" s="51">
        <v>0</v>
      </c>
      <c r="CG33" s="52">
        <f t="shared" si="7"/>
        <v>1486.253201811729</v>
      </c>
      <c r="CI33" s="50">
        <v>1973</v>
      </c>
      <c r="CJ33" s="51">
        <v>0</v>
      </c>
      <c r="CK33" s="51">
        <v>0</v>
      </c>
      <c r="CL33" s="51">
        <v>2086.4163994957025</v>
      </c>
      <c r="CM33" s="51">
        <v>0</v>
      </c>
      <c r="CN33" s="51">
        <v>0</v>
      </c>
      <c r="CO33" s="51">
        <v>0</v>
      </c>
      <c r="CP33" s="51">
        <v>0</v>
      </c>
      <c r="CQ33" s="51">
        <v>0</v>
      </c>
      <c r="CR33" s="51">
        <v>0</v>
      </c>
      <c r="CS33" s="51">
        <v>0</v>
      </c>
      <c r="CT33" s="51">
        <v>0</v>
      </c>
      <c r="CU33" s="51">
        <v>0</v>
      </c>
      <c r="CV33" s="52">
        <f t="shared" si="8"/>
        <v>2086.4163994957025</v>
      </c>
      <c r="CX33" s="50">
        <v>1973</v>
      </c>
      <c r="CY33" s="51">
        <v>0</v>
      </c>
      <c r="CZ33" s="51">
        <v>0</v>
      </c>
      <c r="DA33" s="51">
        <v>2123.218859731041</v>
      </c>
      <c r="DB33" s="51">
        <v>0</v>
      </c>
      <c r="DC33" s="51">
        <v>0</v>
      </c>
      <c r="DD33" s="51">
        <v>0</v>
      </c>
      <c r="DE33" s="51">
        <v>0</v>
      </c>
      <c r="DF33" s="51">
        <v>0</v>
      </c>
      <c r="DG33" s="51">
        <v>0</v>
      </c>
      <c r="DH33" s="51">
        <v>0</v>
      </c>
      <c r="DI33" s="51">
        <v>0</v>
      </c>
      <c r="DJ33" s="51">
        <v>0</v>
      </c>
      <c r="DK33" s="52">
        <f t="shared" si="9"/>
        <v>2123.218859731041</v>
      </c>
      <c r="DM33" s="95">
        <v>1973</v>
      </c>
      <c r="DN33" s="96">
        <v>0</v>
      </c>
      <c r="DO33" s="96">
        <v>0</v>
      </c>
      <c r="DP33" s="96">
        <v>2123.218859731041</v>
      </c>
      <c r="DQ33" s="96">
        <v>0</v>
      </c>
      <c r="DR33" s="96">
        <v>0</v>
      </c>
      <c r="DS33" s="96">
        <v>0</v>
      </c>
      <c r="DT33" s="96">
        <v>0</v>
      </c>
      <c r="DU33" s="96">
        <v>0</v>
      </c>
      <c r="DV33" s="96">
        <v>0</v>
      </c>
      <c r="DW33" s="96">
        <v>0</v>
      </c>
      <c r="DX33" s="96">
        <v>0</v>
      </c>
      <c r="DY33" s="96">
        <v>0</v>
      </c>
      <c r="DZ33" s="96">
        <v>2123.218859731041</v>
      </c>
    </row>
    <row r="34" spans="1:130" x14ac:dyDescent="0.25">
      <c r="A34" s="61">
        <v>18019</v>
      </c>
      <c r="B34" s="96">
        <f t="shared" si="1"/>
        <v>1949</v>
      </c>
      <c r="C34" s="96">
        <f t="shared" si="2"/>
        <v>5</v>
      </c>
      <c r="D34" s="92">
        <v>700.29472715782038</v>
      </c>
      <c r="E34" s="92">
        <v>860.516399952283</v>
      </c>
      <c r="F34" s="92">
        <v>1350.1826359083939</v>
      </c>
      <c r="G34" s="92">
        <v>1387.0876279565566</v>
      </c>
      <c r="H34" s="92">
        <v>1417.6917677038136</v>
      </c>
      <c r="I34" s="92">
        <v>1990.1692053289723</v>
      </c>
      <c r="J34" s="92">
        <v>2025.273953862591</v>
      </c>
      <c r="L34" s="50">
        <v>1974</v>
      </c>
      <c r="M34" s="51">
        <v>0</v>
      </c>
      <c r="N34" s="51">
        <v>0</v>
      </c>
      <c r="O34" s="51">
        <v>0</v>
      </c>
      <c r="P34" s="51">
        <v>0</v>
      </c>
      <c r="Q34" s="51">
        <v>700.29472715782038</v>
      </c>
      <c r="R34" s="51">
        <v>0</v>
      </c>
      <c r="S34" s="51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2">
        <f t="shared" si="3"/>
        <v>700.29472715782038</v>
      </c>
      <c r="AA34" s="50">
        <v>1974</v>
      </c>
      <c r="AB34" s="51">
        <v>0</v>
      </c>
      <c r="AC34" s="51">
        <v>0</v>
      </c>
      <c r="AD34" s="51">
        <v>0</v>
      </c>
      <c r="AE34" s="51">
        <v>0</v>
      </c>
      <c r="AF34" s="51">
        <v>860.516399952283</v>
      </c>
      <c r="AG34" s="51">
        <v>0</v>
      </c>
      <c r="AH34" s="51">
        <v>0</v>
      </c>
      <c r="AI34" s="51">
        <v>0</v>
      </c>
      <c r="AJ34" s="51">
        <v>0</v>
      </c>
      <c r="AK34" s="51">
        <v>0</v>
      </c>
      <c r="AL34" s="51">
        <v>0</v>
      </c>
      <c r="AM34" s="51">
        <v>0</v>
      </c>
      <c r="AN34" s="52">
        <f t="shared" si="4"/>
        <v>860.516399952283</v>
      </c>
      <c r="AP34" s="50">
        <v>1974</v>
      </c>
      <c r="AQ34" s="51">
        <v>0</v>
      </c>
      <c r="AR34" s="51">
        <v>0</v>
      </c>
      <c r="AS34" s="51">
        <v>0</v>
      </c>
      <c r="AT34" s="51">
        <v>0</v>
      </c>
      <c r="AU34" s="51">
        <v>1350.1826359083939</v>
      </c>
      <c r="AV34" s="51">
        <v>0</v>
      </c>
      <c r="AW34" s="51">
        <v>0</v>
      </c>
      <c r="AX34" s="51">
        <v>0</v>
      </c>
      <c r="AY34" s="51">
        <v>0</v>
      </c>
      <c r="AZ34" s="51">
        <v>0</v>
      </c>
      <c r="BA34" s="51">
        <v>0</v>
      </c>
      <c r="BB34" s="51">
        <v>0</v>
      </c>
      <c r="BC34" s="52">
        <f t="shared" si="5"/>
        <v>1350.1826359083939</v>
      </c>
      <c r="BE34" s="50">
        <v>1974</v>
      </c>
      <c r="BF34" s="51">
        <v>0</v>
      </c>
      <c r="BG34" s="51">
        <v>0</v>
      </c>
      <c r="BH34" s="51">
        <v>0</v>
      </c>
      <c r="BI34" s="51">
        <v>0</v>
      </c>
      <c r="BJ34" s="51">
        <v>1387.0876279565566</v>
      </c>
      <c r="BK34" s="51">
        <v>0</v>
      </c>
      <c r="BL34" s="51">
        <v>0</v>
      </c>
      <c r="BM34" s="51">
        <v>0</v>
      </c>
      <c r="BN34" s="51">
        <v>0</v>
      </c>
      <c r="BO34" s="51">
        <v>0</v>
      </c>
      <c r="BP34" s="51">
        <v>0</v>
      </c>
      <c r="BQ34" s="51">
        <v>0</v>
      </c>
      <c r="BR34" s="52">
        <f t="shared" si="6"/>
        <v>1387.0876279565566</v>
      </c>
      <c r="BT34" s="50">
        <v>1974</v>
      </c>
      <c r="BU34" s="51">
        <v>0</v>
      </c>
      <c r="BV34" s="51">
        <v>0</v>
      </c>
      <c r="BW34" s="51">
        <v>0</v>
      </c>
      <c r="BX34" s="51">
        <v>0</v>
      </c>
      <c r="BY34" s="51">
        <v>1417.6917677038136</v>
      </c>
      <c r="BZ34" s="51">
        <v>0</v>
      </c>
      <c r="CA34" s="51">
        <v>0</v>
      </c>
      <c r="CB34" s="51">
        <v>0</v>
      </c>
      <c r="CC34" s="51">
        <v>0</v>
      </c>
      <c r="CD34" s="51">
        <v>0</v>
      </c>
      <c r="CE34" s="51">
        <v>0</v>
      </c>
      <c r="CF34" s="51">
        <v>0</v>
      </c>
      <c r="CG34" s="52">
        <f t="shared" si="7"/>
        <v>1417.6917677038136</v>
      </c>
      <c r="CI34" s="50">
        <v>1974</v>
      </c>
      <c r="CJ34" s="51">
        <v>0</v>
      </c>
      <c r="CK34" s="51">
        <v>0</v>
      </c>
      <c r="CL34" s="51">
        <v>0</v>
      </c>
      <c r="CM34" s="51">
        <v>0</v>
      </c>
      <c r="CN34" s="51">
        <v>1990.1692053289723</v>
      </c>
      <c r="CO34" s="51">
        <v>0</v>
      </c>
      <c r="CP34" s="51">
        <v>0</v>
      </c>
      <c r="CQ34" s="51">
        <v>0</v>
      </c>
      <c r="CR34" s="51">
        <v>0</v>
      </c>
      <c r="CS34" s="51">
        <v>0</v>
      </c>
      <c r="CT34" s="51">
        <v>0</v>
      </c>
      <c r="CU34" s="51">
        <v>0</v>
      </c>
      <c r="CV34" s="52">
        <f t="shared" si="8"/>
        <v>1990.1692053289723</v>
      </c>
      <c r="CX34" s="50">
        <v>1974</v>
      </c>
      <c r="CY34" s="51">
        <v>0</v>
      </c>
      <c r="CZ34" s="51">
        <v>0</v>
      </c>
      <c r="DA34" s="51">
        <v>0</v>
      </c>
      <c r="DB34" s="51">
        <v>0</v>
      </c>
      <c r="DC34" s="51">
        <v>2025.273953862591</v>
      </c>
      <c r="DD34" s="51">
        <v>0</v>
      </c>
      <c r="DE34" s="51">
        <v>0</v>
      </c>
      <c r="DF34" s="51">
        <v>0</v>
      </c>
      <c r="DG34" s="51">
        <v>0</v>
      </c>
      <c r="DH34" s="51">
        <v>0</v>
      </c>
      <c r="DI34" s="51">
        <v>0</v>
      </c>
      <c r="DJ34" s="51">
        <v>0</v>
      </c>
      <c r="DK34" s="52">
        <f t="shared" si="9"/>
        <v>2025.273953862591</v>
      </c>
      <c r="DM34" s="95">
        <v>1974</v>
      </c>
      <c r="DN34" s="96">
        <v>0</v>
      </c>
      <c r="DO34" s="96">
        <v>0</v>
      </c>
      <c r="DP34" s="96">
        <v>0</v>
      </c>
      <c r="DQ34" s="96">
        <v>0</v>
      </c>
      <c r="DR34" s="96">
        <v>2025.273953862591</v>
      </c>
      <c r="DS34" s="96">
        <v>0</v>
      </c>
      <c r="DT34" s="96">
        <v>0</v>
      </c>
      <c r="DU34" s="96">
        <v>0</v>
      </c>
      <c r="DV34" s="96">
        <v>0</v>
      </c>
      <c r="DW34" s="96">
        <v>0</v>
      </c>
      <c r="DX34" s="96">
        <v>0</v>
      </c>
      <c r="DY34" s="96">
        <v>0</v>
      </c>
      <c r="DZ34" s="96">
        <v>2025.273953862591</v>
      </c>
    </row>
    <row r="35" spans="1:130" x14ac:dyDescent="0.25">
      <c r="A35" s="61">
        <v>18050</v>
      </c>
      <c r="B35" s="96">
        <f t="shared" si="1"/>
        <v>1949</v>
      </c>
      <c r="C35" s="96">
        <f t="shared" si="2"/>
        <v>6</v>
      </c>
      <c r="D35" s="92">
        <v>0</v>
      </c>
      <c r="E35" s="92">
        <v>0</v>
      </c>
      <c r="F35" s="92">
        <v>0</v>
      </c>
      <c r="G35" s="92">
        <v>0</v>
      </c>
      <c r="H35" s="92">
        <v>0</v>
      </c>
      <c r="I35" s="92">
        <v>0</v>
      </c>
      <c r="J35" s="92">
        <v>0</v>
      </c>
      <c r="L35" s="50">
        <v>1975</v>
      </c>
      <c r="M35" s="51">
        <v>0</v>
      </c>
      <c r="N35" s="51">
        <v>0</v>
      </c>
      <c r="O35" s="51">
        <v>738.20156702753127</v>
      </c>
      <c r="P35" s="51">
        <v>0</v>
      </c>
      <c r="Q35" s="51">
        <v>0</v>
      </c>
      <c r="R35" s="51">
        <v>0</v>
      </c>
      <c r="S35" s="51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2">
        <f t="shared" si="3"/>
        <v>738.20156702753127</v>
      </c>
      <c r="AA35" s="50">
        <v>1975</v>
      </c>
      <c r="AB35" s="51">
        <v>0</v>
      </c>
      <c r="AC35" s="51">
        <v>0</v>
      </c>
      <c r="AD35" s="51">
        <v>907.09601295413859</v>
      </c>
      <c r="AE35" s="51">
        <v>0</v>
      </c>
      <c r="AF35" s="51">
        <v>0</v>
      </c>
      <c r="AG35" s="51">
        <v>0</v>
      </c>
      <c r="AH35" s="51">
        <v>0</v>
      </c>
      <c r="AI35" s="51">
        <v>0</v>
      </c>
      <c r="AJ35" s="51">
        <v>0</v>
      </c>
      <c r="AK35" s="51">
        <v>0</v>
      </c>
      <c r="AL35" s="51">
        <v>0</v>
      </c>
      <c r="AM35" s="51">
        <v>0</v>
      </c>
      <c r="AN35" s="52">
        <f t="shared" si="4"/>
        <v>907.09601295413859</v>
      </c>
      <c r="AP35" s="50">
        <v>1975</v>
      </c>
      <c r="AQ35" s="51">
        <v>0</v>
      </c>
      <c r="AR35" s="51">
        <v>0</v>
      </c>
      <c r="AS35" s="51">
        <v>1423.2678027523095</v>
      </c>
      <c r="AT35" s="51">
        <v>0</v>
      </c>
      <c r="AU35" s="51">
        <v>0</v>
      </c>
      <c r="AV35" s="51">
        <v>0</v>
      </c>
      <c r="AW35" s="51">
        <v>0</v>
      </c>
      <c r="AX35" s="51">
        <v>0</v>
      </c>
      <c r="AY35" s="51">
        <v>0</v>
      </c>
      <c r="AZ35" s="51">
        <v>0</v>
      </c>
      <c r="BA35" s="51">
        <v>0</v>
      </c>
      <c r="BB35" s="51">
        <v>0</v>
      </c>
      <c r="BC35" s="52">
        <f t="shared" si="5"/>
        <v>1423.2678027523095</v>
      </c>
      <c r="BE35" s="50">
        <v>1975</v>
      </c>
      <c r="BF35" s="51">
        <v>0</v>
      </c>
      <c r="BG35" s="51">
        <v>0</v>
      </c>
      <c r="BH35" s="51">
        <v>1462.1704560275393</v>
      </c>
      <c r="BI35" s="51">
        <v>0</v>
      </c>
      <c r="BJ35" s="51">
        <v>0</v>
      </c>
      <c r="BK35" s="51">
        <v>0</v>
      </c>
      <c r="BL35" s="51">
        <v>0</v>
      </c>
      <c r="BM35" s="51">
        <v>0</v>
      </c>
      <c r="BN35" s="51">
        <v>0</v>
      </c>
      <c r="BO35" s="51">
        <v>0</v>
      </c>
      <c r="BP35" s="51">
        <v>0</v>
      </c>
      <c r="BQ35" s="51">
        <v>0</v>
      </c>
      <c r="BR35" s="52">
        <f t="shared" si="6"/>
        <v>1462.1704560275393</v>
      </c>
      <c r="BT35" s="50">
        <v>1975</v>
      </c>
      <c r="BU35" s="51">
        <v>0</v>
      </c>
      <c r="BV35" s="51">
        <v>0</v>
      </c>
      <c r="BW35" s="51">
        <v>1494.4311928899251</v>
      </c>
      <c r="BX35" s="51">
        <v>0</v>
      </c>
      <c r="BY35" s="51">
        <v>0</v>
      </c>
      <c r="BZ35" s="51">
        <v>0</v>
      </c>
      <c r="CA35" s="51">
        <v>0</v>
      </c>
      <c r="CB35" s="51">
        <v>0</v>
      </c>
      <c r="CC35" s="51">
        <v>0</v>
      </c>
      <c r="CD35" s="51">
        <v>0</v>
      </c>
      <c r="CE35" s="51">
        <v>0</v>
      </c>
      <c r="CF35" s="51">
        <v>0</v>
      </c>
      <c r="CG35" s="52">
        <f t="shared" si="7"/>
        <v>1494.4311928899251</v>
      </c>
      <c r="CI35" s="50">
        <v>1975</v>
      </c>
      <c r="CJ35" s="51">
        <v>0</v>
      </c>
      <c r="CK35" s="51">
        <v>0</v>
      </c>
      <c r="CL35" s="51">
        <v>2097.8967412569036</v>
      </c>
      <c r="CM35" s="51">
        <v>0</v>
      </c>
      <c r="CN35" s="51">
        <v>0</v>
      </c>
      <c r="CO35" s="51">
        <v>0</v>
      </c>
      <c r="CP35" s="51">
        <v>0</v>
      </c>
      <c r="CQ35" s="51">
        <v>0</v>
      </c>
      <c r="CR35" s="51">
        <v>0</v>
      </c>
      <c r="CS35" s="51">
        <v>0</v>
      </c>
      <c r="CT35" s="51">
        <v>0</v>
      </c>
      <c r="CU35" s="51">
        <v>0</v>
      </c>
      <c r="CV35" s="52">
        <f t="shared" si="8"/>
        <v>2097.8967412569036</v>
      </c>
      <c r="CX35" s="50">
        <v>1975</v>
      </c>
      <c r="CY35" s="51">
        <v>0</v>
      </c>
      <c r="CZ35" s="51">
        <v>0</v>
      </c>
      <c r="DA35" s="51">
        <v>2134.9017041284642</v>
      </c>
      <c r="DB35" s="51">
        <v>0</v>
      </c>
      <c r="DC35" s="51">
        <v>0</v>
      </c>
      <c r="DD35" s="51">
        <v>0</v>
      </c>
      <c r="DE35" s="51">
        <v>0</v>
      </c>
      <c r="DF35" s="51">
        <v>0</v>
      </c>
      <c r="DG35" s="51">
        <v>0</v>
      </c>
      <c r="DH35" s="51">
        <v>0</v>
      </c>
      <c r="DI35" s="51">
        <v>0</v>
      </c>
      <c r="DJ35" s="51">
        <v>0</v>
      </c>
      <c r="DK35" s="52">
        <f t="shared" si="9"/>
        <v>2134.9017041284642</v>
      </c>
      <c r="DM35" s="95">
        <v>1975</v>
      </c>
      <c r="DN35" s="96">
        <v>0</v>
      </c>
      <c r="DO35" s="96">
        <v>0</v>
      </c>
      <c r="DP35" s="96">
        <v>2134.9017041284642</v>
      </c>
      <c r="DQ35" s="96">
        <v>0</v>
      </c>
      <c r="DR35" s="96">
        <v>0</v>
      </c>
      <c r="DS35" s="96">
        <v>0</v>
      </c>
      <c r="DT35" s="96">
        <v>0</v>
      </c>
      <c r="DU35" s="96">
        <v>0</v>
      </c>
      <c r="DV35" s="96">
        <v>0</v>
      </c>
      <c r="DW35" s="96">
        <v>0</v>
      </c>
      <c r="DX35" s="96">
        <v>0</v>
      </c>
      <c r="DY35" s="96">
        <v>0</v>
      </c>
      <c r="DZ35" s="96">
        <v>2134.9017041284642</v>
      </c>
    </row>
    <row r="36" spans="1:130" x14ac:dyDescent="0.25">
      <c r="A36" s="61">
        <v>18080</v>
      </c>
      <c r="B36" s="96">
        <f t="shared" si="1"/>
        <v>1949</v>
      </c>
      <c r="C36" s="96">
        <f t="shared" si="2"/>
        <v>7</v>
      </c>
      <c r="D36" s="92">
        <v>0</v>
      </c>
      <c r="E36" s="92">
        <v>0</v>
      </c>
      <c r="F36" s="92">
        <v>0</v>
      </c>
      <c r="G36" s="92">
        <v>0</v>
      </c>
      <c r="H36" s="92">
        <v>0</v>
      </c>
      <c r="I36" s="92">
        <v>0</v>
      </c>
      <c r="J36" s="92">
        <v>0</v>
      </c>
      <c r="L36" s="50">
        <v>1976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290.58259952496996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2">
        <f t="shared" si="3"/>
        <v>290.58259952496996</v>
      </c>
      <c r="AA36" s="50">
        <v>1976</v>
      </c>
      <c r="AB36" s="51">
        <v>0</v>
      </c>
      <c r="AC36" s="51">
        <v>0</v>
      </c>
      <c r="AD36" s="51">
        <v>0</v>
      </c>
      <c r="AE36" s="51">
        <v>0</v>
      </c>
      <c r="AF36" s="51">
        <v>0</v>
      </c>
      <c r="AG36" s="51">
        <v>0</v>
      </c>
      <c r="AH36" s="51">
        <v>357.06550789957748</v>
      </c>
      <c r="AI36" s="51">
        <v>0</v>
      </c>
      <c r="AJ36" s="51">
        <v>0</v>
      </c>
      <c r="AK36" s="51">
        <v>0</v>
      </c>
      <c r="AL36" s="51">
        <v>0</v>
      </c>
      <c r="AM36" s="51">
        <v>0</v>
      </c>
      <c r="AN36" s="52">
        <f t="shared" si="4"/>
        <v>357.06550789957748</v>
      </c>
      <c r="AP36" s="50">
        <v>1976</v>
      </c>
      <c r="AQ36" s="51">
        <v>0</v>
      </c>
      <c r="AR36" s="51">
        <v>0</v>
      </c>
      <c r="AS36" s="51">
        <v>0</v>
      </c>
      <c r="AT36" s="51">
        <v>0</v>
      </c>
      <c r="AU36" s="51">
        <v>0</v>
      </c>
      <c r="AV36" s="51">
        <v>0</v>
      </c>
      <c r="AW36" s="51">
        <v>560.24922787590606</v>
      </c>
      <c r="AX36" s="51">
        <v>0</v>
      </c>
      <c r="AY36" s="51">
        <v>0</v>
      </c>
      <c r="AZ36" s="51">
        <v>0</v>
      </c>
      <c r="BA36" s="51">
        <v>0</v>
      </c>
      <c r="BB36" s="51">
        <v>0</v>
      </c>
      <c r="BC36" s="52">
        <f t="shared" si="5"/>
        <v>560.24922787590606</v>
      </c>
      <c r="BE36" s="50">
        <v>1976</v>
      </c>
      <c r="BF36" s="51">
        <v>0</v>
      </c>
      <c r="BG36" s="51">
        <v>0</v>
      </c>
      <c r="BH36" s="51">
        <v>0</v>
      </c>
      <c r="BI36" s="51">
        <v>0</v>
      </c>
      <c r="BJ36" s="51">
        <v>0</v>
      </c>
      <c r="BK36" s="51">
        <v>0</v>
      </c>
      <c r="BL36" s="51">
        <v>575.56270677118084</v>
      </c>
      <c r="BM36" s="51">
        <v>0</v>
      </c>
      <c r="BN36" s="51">
        <v>0</v>
      </c>
      <c r="BO36" s="51">
        <v>0</v>
      </c>
      <c r="BP36" s="51">
        <v>0</v>
      </c>
      <c r="BQ36" s="51">
        <v>0</v>
      </c>
      <c r="BR36" s="52">
        <f t="shared" si="6"/>
        <v>575.56270677118084</v>
      </c>
      <c r="BT36" s="50">
        <v>1976</v>
      </c>
      <c r="BU36" s="51">
        <v>0</v>
      </c>
      <c r="BV36" s="51">
        <v>0</v>
      </c>
      <c r="BW36" s="51">
        <v>0</v>
      </c>
      <c r="BX36" s="51">
        <v>0</v>
      </c>
      <c r="BY36" s="51">
        <v>0</v>
      </c>
      <c r="BZ36" s="51">
        <v>0</v>
      </c>
      <c r="CA36" s="51">
        <v>588.26168926970149</v>
      </c>
      <c r="CB36" s="51">
        <v>0</v>
      </c>
      <c r="CC36" s="51">
        <v>0</v>
      </c>
      <c r="CD36" s="51">
        <v>0</v>
      </c>
      <c r="CE36" s="51">
        <v>0</v>
      </c>
      <c r="CF36" s="51">
        <v>0</v>
      </c>
      <c r="CG36" s="52">
        <f t="shared" si="7"/>
        <v>588.26168926970149</v>
      </c>
      <c r="CI36" s="50">
        <v>1976</v>
      </c>
      <c r="CJ36" s="51">
        <v>0</v>
      </c>
      <c r="CK36" s="51">
        <v>0</v>
      </c>
      <c r="CL36" s="51">
        <v>0</v>
      </c>
      <c r="CM36" s="51">
        <v>0</v>
      </c>
      <c r="CN36" s="51">
        <v>0</v>
      </c>
      <c r="CO36" s="51">
        <v>0</v>
      </c>
      <c r="CP36" s="51">
        <v>825.80736188908554</v>
      </c>
      <c r="CQ36" s="51">
        <v>0</v>
      </c>
      <c r="CR36" s="51">
        <v>0</v>
      </c>
      <c r="CS36" s="51">
        <v>0</v>
      </c>
      <c r="CT36" s="51">
        <v>0</v>
      </c>
      <c r="CU36" s="51">
        <v>0</v>
      </c>
      <c r="CV36" s="52">
        <f t="shared" si="8"/>
        <v>825.80736188908554</v>
      </c>
      <c r="CX36" s="50">
        <v>1976</v>
      </c>
      <c r="CY36" s="51">
        <v>0</v>
      </c>
      <c r="CZ36" s="51">
        <v>0</v>
      </c>
      <c r="DA36" s="51">
        <v>0</v>
      </c>
      <c r="DB36" s="51">
        <v>0</v>
      </c>
      <c r="DC36" s="51">
        <v>0</v>
      </c>
      <c r="DD36" s="51">
        <v>0</v>
      </c>
      <c r="DE36" s="51">
        <v>840.37384181385914</v>
      </c>
      <c r="DF36" s="51">
        <v>0</v>
      </c>
      <c r="DG36" s="51">
        <v>0</v>
      </c>
      <c r="DH36" s="51">
        <v>0</v>
      </c>
      <c r="DI36" s="51">
        <v>0</v>
      </c>
      <c r="DJ36" s="51">
        <v>0</v>
      </c>
      <c r="DK36" s="52">
        <f t="shared" si="9"/>
        <v>840.37384181385914</v>
      </c>
      <c r="DM36" s="95">
        <v>1976</v>
      </c>
      <c r="DN36" s="96">
        <v>0</v>
      </c>
      <c r="DO36" s="96">
        <v>0</v>
      </c>
      <c r="DP36" s="96">
        <v>0</v>
      </c>
      <c r="DQ36" s="96">
        <v>0</v>
      </c>
      <c r="DR36" s="96">
        <v>0</v>
      </c>
      <c r="DS36" s="96">
        <v>0</v>
      </c>
      <c r="DT36" s="96">
        <v>840.37384181385914</v>
      </c>
      <c r="DU36" s="96">
        <v>0</v>
      </c>
      <c r="DV36" s="96">
        <v>0</v>
      </c>
      <c r="DW36" s="96">
        <v>0</v>
      </c>
      <c r="DX36" s="96">
        <v>0</v>
      </c>
      <c r="DY36" s="96">
        <v>0</v>
      </c>
      <c r="DZ36" s="96">
        <v>840.37384181385914</v>
      </c>
    </row>
    <row r="37" spans="1:130" x14ac:dyDescent="0.25">
      <c r="A37" s="61">
        <v>18111</v>
      </c>
      <c r="B37" s="96">
        <f t="shared" si="1"/>
        <v>1949</v>
      </c>
      <c r="C37" s="96">
        <f t="shared" si="2"/>
        <v>8</v>
      </c>
      <c r="D37" s="92"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L37" s="50">
        <v>1977</v>
      </c>
      <c r="M37" s="51">
        <v>0</v>
      </c>
      <c r="N37" s="51">
        <v>0</v>
      </c>
      <c r="O37" s="51">
        <v>738.20156702753127</v>
      </c>
      <c r="P37" s="51">
        <v>0</v>
      </c>
      <c r="Q37" s="51">
        <v>0</v>
      </c>
      <c r="R37" s="51">
        <v>0</v>
      </c>
      <c r="S37" s="51">
        <v>0</v>
      </c>
      <c r="T37" s="51">
        <v>0</v>
      </c>
      <c r="U37" s="51">
        <v>0</v>
      </c>
      <c r="V37" s="51">
        <v>0</v>
      </c>
      <c r="W37" s="51">
        <v>0</v>
      </c>
      <c r="X37" s="51">
        <v>0</v>
      </c>
      <c r="Y37" s="52">
        <f t="shared" si="3"/>
        <v>738.20156702753127</v>
      </c>
      <c r="AA37" s="50">
        <v>1977</v>
      </c>
      <c r="AB37" s="51">
        <v>0</v>
      </c>
      <c r="AC37" s="51">
        <v>0</v>
      </c>
      <c r="AD37" s="51">
        <v>907.09601295413859</v>
      </c>
      <c r="AE37" s="51">
        <v>0</v>
      </c>
      <c r="AF37" s="51">
        <v>0</v>
      </c>
      <c r="AG37" s="51">
        <v>0</v>
      </c>
      <c r="AH37" s="51">
        <v>0</v>
      </c>
      <c r="AI37" s="51">
        <v>0</v>
      </c>
      <c r="AJ37" s="51">
        <v>0</v>
      </c>
      <c r="AK37" s="51">
        <v>0</v>
      </c>
      <c r="AL37" s="51">
        <v>0</v>
      </c>
      <c r="AM37" s="51">
        <v>0</v>
      </c>
      <c r="AN37" s="52">
        <f t="shared" si="4"/>
        <v>907.09601295413859</v>
      </c>
      <c r="AP37" s="50">
        <v>1977</v>
      </c>
      <c r="AQ37" s="51">
        <v>0</v>
      </c>
      <c r="AR37" s="51">
        <v>0</v>
      </c>
      <c r="AS37" s="51">
        <v>1423.2678027523095</v>
      </c>
      <c r="AT37" s="51">
        <v>0</v>
      </c>
      <c r="AU37" s="51">
        <v>0</v>
      </c>
      <c r="AV37" s="51">
        <v>0</v>
      </c>
      <c r="AW37" s="51">
        <v>0</v>
      </c>
      <c r="AX37" s="51">
        <v>0</v>
      </c>
      <c r="AY37" s="51">
        <v>0</v>
      </c>
      <c r="AZ37" s="51">
        <v>0</v>
      </c>
      <c r="BA37" s="51">
        <v>0</v>
      </c>
      <c r="BB37" s="51">
        <v>0</v>
      </c>
      <c r="BC37" s="52">
        <f t="shared" si="5"/>
        <v>1423.2678027523095</v>
      </c>
      <c r="BE37" s="50">
        <v>1977</v>
      </c>
      <c r="BF37" s="51">
        <v>0</v>
      </c>
      <c r="BG37" s="51">
        <v>0</v>
      </c>
      <c r="BH37" s="51">
        <v>1462.1704560275393</v>
      </c>
      <c r="BI37" s="51">
        <v>0</v>
      </c>
      <c r="BJ37" s="51">
        <v>0</v>
      </c>
      <c r="BK37" s="51">
        <v>0</v>
      </c>
      <c r="BL37" s="51">
        <v>0</v>
      </c>
      <c r="BM37" s="51">
        <v>0</v>
      </c>
      <c r="BN37" s="51">
        <v>0</v>
      </c>
      <c r="BO37" s="51">
        <v>0</v>
      </c>
      <c r="BP37" s="51">
        <v>0</v>
      </c>
      <c r="BQ37" s="51">
        <v>0</v>
      </c>
      <c r="BR37" s="52">
        <f t="shared" si="6"/>
        <v>1462.1704560275393</v>
      </c>
      <c r="BT37" s="50">
        <v>1977</v>
      </c>
      <c r="BU37" s="51">
        <v>0</v>
      </c>
      <c r="BV37" s="51">
        <v>0</v>
      </c>
      <c r="BW37" s="51">
        <v>1494.4311928899251</v>
      </c>
      <c r="BX37" s="51">
        <v>0</v>
      </c>
      <c r="BY37" s="51">
        <v>0</v>
      </c>
      <c r="BZ37" s="51">
        <v>0</v>
      </c>
      <c r="CA37" s="51">
        <v>0</v>
      </c>
      <c r="CB37" s="51">
        <v>0</v>
      </c>
      <c r="CC37" s="51">
        <v>0</v>
      </c>
      <c r="CD37" s="51">
        <v>0</v>
      </c>
      <c r="CE37" s="51">
        <v>0</v>
      </c>
      <c r="CF37" s="51">
        <v>0</v>
      </c>
      <c r="CG37" s="52">
        <f t="shared" si="7"/>
        <v>1494.4311928899251</v>
      </c>
      <c r="CI37" s="50">
        <v>1977</v>
      </c>
      <c r="CJ37" s="51">
        <v>0</v>
      </c>
      <c r="CK37" s="51">
        <v>0</v>
      </c>
      <c r="CL37" s="51">
        <v>2097.8967412569036</v>
      </c>
      <c r="CM37" s="51">
        <v>0</v>
      </c>
      <c r="CN37" s="51">
        <v>0</v>
      </c>
      <c r="CO37" s="51">
        <v>0</v>
      </c>
      <c r="CP37" s="51">
        <v>0</v>
      </c>
      <c r="CQ37" s="51">
        <v>0</v>
      </c>
      <c r="CR37" s="51">
        <v>0</v>
      </c>
      <c r="CS37" s="51">
        <v>0</v>
      </c>
      <c r="CT37" s="51">
        <v>0</v>
      </c>
      <c r="CU37" s="51">
        <v>0</v>
      </c>
      <c r="CV37" s="52">
        <f t="shared" si="8"/>
        <v>2097.8967412569036</v>
      </c>
      <c r="CX37" s="50">
        <v>1977</v>
      </c>
      <c r="CY37" s="51">
        <v>0</v>
      </c>
      <c r="CZ37" s="51">
        <v>0</v>
      </c>
      <c r="DA37" s="51">
        <v>2134.9017041284642</v>
      </c>
      <c r="DB37" s="51">
        <v>0</v>
      </c>
      <c r="DC37" s="51">
        <v>0</v>
      </c>
      <c r="DD37" s="51">
        <v>0</v>
      </c>
      <c r="DE37" s="51">
        <v>0</v>
      </c>
      <c r="DF37" s="51">
        <v>0</v>
      </c>
      <c r="DG37" s="51">
        <v>0</v>
      </c>
      <c r="DH37" s="51">
        <v>0</v>
      </c>
      <c r="DI37" s="51">
        <v>0</v>
      </c>
      <c r="DJ37" s="51">
        <v>0</v>
      </c>
      <c r="DK37" s="52">
        <f t="shared" si="9"/>
        <v>2134.9017041284642</v>
      </c>
      <c r="DM37" s="95">
        <v>1977</v>
      </c>
      <c r="DN37" s="96">
        <v>0</v>
      </c>
      <c r="DO37" s="96">
        <v>0</v>
      </c>
      <c r="DP37" s="96">
        <v>2134.9017041284642</v>
      </c>
      <c r="DQ37" s="96">
        <v>0</v>
      </c>
      <c r="DR37" s="96">
        <v>0</v>
      </c>
      <c r="DS37" s="96">
        <v>0</v>
      </c>
      <c r="DT37" s="96">
        <v>0</v>
      </c>
      <c r="DU37" s="96">
        <v>0</v>
      </c>
      <c r="DV37" s="96">
        <v>0</v>
      </c>
      <c r="DW37" s="96">
        <v>0</v>
      </c>
      <c r="DX37" s="96">
        <v>0</v>
      </c>
      <c r="DY37" s="96">
        <v>0</v>
      </c>
      <c r="DZ37" s="96">
        <v>2134.9017041284642</v>
      </c>
    </row>
    <row r="38" spans="1:130" x14ac:dyDescent="0.25">
      <c r="A38" s="61">
        <v>18142</v>
      </c>
      <c r="B38" s="96">
        <f t="shared" si="1"/>
        <v>1949</v>
      </c>
      <c r="C38" s="96">
        <f t="shared" si="2"/>
        <v>9</v>
      </c>
      <c r="D38" s="92">
        <v>0</v>
      </c>
      <c r="E38" s="92">
        <v>0</v>
      </c>
      <c r="F38" s="92">
        <v>0</v>
      </c>
      <c r="G38" s="92">
        <v>0</v>
      </c>
      <c r="H38" s="92">
        <v>0</v>
      </c>
      <c r="I38" s="92">
        <v>0</v>
      </c>
      <c r="J38" s="92">
        <v>0</v>
      </c>
      <c r="L38" s="50">
        <v>1978</v>
      </c>
      <c r="M38" s="51">
        <v>0</v>
      </c>
      <c r="N38" s="51">
        <v>0</v>
      </c>
      <c r="O38" s="51">
        <v>0</v>
      </c>
      <c r="P38" s="51">
        <v>714.34665229740926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0</v>
      </c>
      <c r="X38" s="51">
        <v>0</v>
      </c>
      <c r="Y38" s="52">
        <f t="shared" si="3"/>
        <v>714.34665229740926</v>
      </c>
      <c r="AA38" s="50">
        <v>1978</v>
      </c>
      <c r="AB38" s="51">
        <v>0</v>
      </c>
      <c r="AC38" s="51">
        <v>0</v>
      </c>
      <c r="AD38" s="51">
        <v>0</v>
      </c>
      <c r="AE38" s="51">
        <v>877.78328996956714</v>
      </c>
      <c r="AF38" s="51">
        <v>0</v>
      </c>
      <c r="AG38" s="51">
        <v>0</v>
      </c>
      <c r="AH38" s="51">
        <v>0</v>
      </c>
      <c r="AI38" s="51">
        <v>0</v>
      </c>
      <c r="AJ38" s="51">
        <v>0</v>
      </c>
      <c r="AK38" s="51">
        <v>0</v>
      </c>
      <c r="AL38" s="51">
        <v>0</v>
      </c>
      <c r="AM38" s="51">
        <v>0</v>
      </c>
      <c r="AN38" s="52">
        <f t="shared" si="4"/>
        <v>877.78328996956714</v>
      </c>
      <c r="AP38" s="50">
        <v>1978</v>
      </c>
      <c r="AQ38" s="51">
        <v>0</v>
      </c>
      <c r="AR38" s="51">
        <v>0</v>
      </c>
      <c r="AS38" s="51">
        <v>0</v>
      </c>
      <c r="AT38" s="51">
        <v>1377.2750365631284</v>
      </c>
      <c r="AU38" s="51">
        <v>0</v>
      </c>
      <c r="AV38" s="51">
        <v>0</v>
      </c>
      <c r="AW38" s="51">
        <v>0</v>
      </c>
      <c r="AX38" s="51">
        <v>0</v>
      </c>
      <c r="AY38" s="51">
        <v>0</v>
      </c>
      <c r="AZ38" s="51">
        <v>0</v>
      </c>
      <c r="BA38" s="51">
        <v>0</v>
      </c>
      <c r="BB38" s="51">
        <v>0</v>
      </c>
      <c r="BC38" s="52">
        <f t="shared" si="5"/>
        <v>1377.2750365631284</v>
      </c>
      <c r="BE38" s="50">
        <v>1978</v>
      </c>
      <c r="BF38" s="51">
        <v>0</v>
      </c>
      <c r="BG38" s="51">
        <v>0</v>
      </c>
      <c r="BH38" s="51">
        <v>0</v>
      </c>
      <c r="BI38" s="51">
        <v>1414.9205542291872</v>
      </c>
      <c r="BJ38" s="51">
        <v>0</v>
      </c>
      <c r="BK38" s="51">
        <v>0</v>
      </c>
      <c r="BL38" s="51">
        <v>0</v>
      </c>
      <c r="BM38" s="51">
        <v>0</v>
      </c>
      <c r="BN38" s="51">
        <v>0</v>
      </c>
      <c r="BO38" s="51">
        <v>0</v>
      </c>
      <c r="BP38" s="51">
        <v>0</v>
      </c>
      <c r="BQ38" s="51">
        <v>0</v>
      </c>
      <c r="BR38" s="52">
        <f t="shared" si="6"/>
        <v>1414.9205542291872</v>
      </c>
      <c r="BT38" s="50">
        <v>1978</v>
      </c>
      <c r="BU38" s="51">
        <v>0</v>
      </c>
      <c r="BV38" s="51">
        <v>0</v>
      </c>
      <c r="BW38" s="51">
        <v>0</v>
      </c>
      <c r="BX38" s="51">
        <v>1446.1387883912848</v>
      </c>
      <c r="BY38" s="51">
        <v>0</v>
      </c>
      <c r="BZ38" s="51">
        <v>0</v>
      </c>
      <c r="CA38" s="51">
        <v>0</v>
      </c>
      <c r="CB38" s="51">
        <v>0</v>
      </c>
      <c r="CC38" s="51">
        <v>0</v>
      </c>
      <c r="CD38" s="51">
        <v>0</v>
      </c>
      <c r="CE38" s="51">
        <v>0</v>
      </c>
      <c r="CF38" s="51">
        <v>0</v>
      </c>
      <c r="CG38" s="52">
        <f t="shared" si="7"/>
        <v>1446.1387883912848</v>
      </c>
      <c r="CI38" s="50">
        <v>1978</v>
      </c>
      <c r="CJ38" s="51">
        <v>0</v>
      </c>
      <c r="CK38" s="51">
        <v>0</v>
      </c>
      <c r="CL38" s="51">
        <v>0</v>
      </c>
      <c r="CM38" s="51">
        <v>2030.1034038940511</v>
      </c>
      <c r="CN38" s="51">
        <v>0</v>
      </c>
      <c r="CO38" s="51">
        <v>0</v>
      </c>
      <c r="CP38" s="51">
        <v>0</v>
      </c>
      <c r="CQ38" s="51">
        <v>0</v>
      </c>
      <c r="CR38" s="51">
        <v>0</v>
      </c>
      <c r="CS38" s="51">
        <v>0</v>
      </c>
      <c r="CT38" s="51">
        <v>0</v>
      </c>
      <c r="CU38" s="51">
        <v>0</v>
      </c>
      <c r="CV38" s="52">
        <f t="shared" si="8"/>
        <v>2030.1034038940511</v>
      </c>
      <c r="CX38" s="50">
        <v>1978</v>
      </c>
      <c r="CY38" s="51">
        <v>0</v>
      </c>
      <c r="CZ38" s="51">
        <v>0</v>
      </c>
      <c r="DA38" s="51">
        <v>0</v>
      </c>
      <c r="DB38" s="51">
        <v>2065.9125548446927</v>
      </c>
      <c r="DC38" s="51">
        <v>0</v>
      </c>
      <c r="DD38" s="51">
        <v>0</v>
      </c>
      <c r="DE38" s="51">
        <v>0</v>
      </c>
      <c r="DF38" s="51">
        <v>0</v>
      </c>
      <c r="DG38" s="51">
        <v>0</v>
      </c>
      <c r="DH38" s="51">
        <v>0</v>
      </c>
      <c r="DI38" s="51">
        <v>0</v>
      </c>
      <c r="DJ38" s="51">
        <v>0</v>
      </c>
      <c r="DK38" s="52">
        <f t="shared" si="9"/>
        <v>2065.9125548446927</v>
      </c>
      <c r="DM38" s="95">
        <v>1978</v>
      </c>
      <c r="DN38" s="96">
        <v>0</v>
      </c>
      <c r="DO38" s="96">
        <v>0</v>
      </c>
      <c r="DP38" s="96">
        <v>0</v>
      </c>
      <c r="DQ38" s="96">
        <v>2065.9125548446927</v>
      </c>
      <c r="DR38" s="96">
        <v>0</v>
      </c>
      <c r="DS38" s="96">
        <v>0</v>
      </c>
      <c r="DT38" s="96">
        <v>0</v>
      </c>
      <c r="DU38" s="96">
        <v>0</v>
      </c>
      <c r="DV38" s="96">
        <v>0</v>
      </c>
      <c r="DW38" s="96">
        <v>0</v>
      </c>
      <c r="DX38" s="96">
        <v>0</v>
      </c>
      <c r="DY38" s="96">
        <v>0</v>
      </c>
      <c r="DZ38" s="96">
        <v>2065.9125548446927</v>
      </c>
    </row>
    <row r="39" spans="1:130" x14ac:dyDescent="0.25">
      <c r="A39" s="61">
        <v>18172</v>
      </c>
      <c r="B39" s="96">
        <f t="shared" si="1"/>
        <v>1949</v>
      </c>
      <c r="C39" s="96">
        <f t="shared" si="2"/>
        <v>10</v>
      </c>
      <c r="D39" s="92">
        <v>0</v>
      </c>
      <c r="E39" s="92">
        <v>0</v>
      </c>
      <c r="F39" s="92">
        <v>0</v>
      </c>
      <c r="G39" s="92">
        <v>0</v>
      </c>
      <c r="H39" s="92">
        <v>0</v>
      </c>
      <c r="I39" s="92">
        <v>0</v>
      </c>
      <c r="J39" s="92">
        <v>0</v>
      </c>
      <c r="L39" s="50">
        <v>1979</v>
      </c>
      <c r="M39" s="51">
        <v>0</v>
      </c>
      <c r="N39" s="51">
        <v>0</v>
      </c>
      <c r="O39" s="51">
        <v>738.20156702753127</v>
      </c>
      <c r="P39" s="51">
        <v>0</v>
      </c>
      <c r="Q39" s="51">
        <v>0</v>
      </c>
      <c r="R39" s="51">
        <v>0</v>
      </c>
      <c r="S39" s="51">
        <v>0</v>
      </c>
      <c r="T39" s="51">
        <v>0</v>
      </c>
      <c r="U39" s="51">
        <v>0</v>
      </c>
      <c r="V39" s="51">
        <v>0</v>
      </c>
      <c r="W39" s="51">
        <v>0</v>
      </c>
      <c r="X39" s="51">
        <v>0</v>
      </c>
      <c r="Y39" s="52">
        <f t="shared" ref="Y39:Y55" si="10">SUM(M39:X39)</f>
        <v>738.20156702753127</v>
      </c>
      <c r="AA39" s="50">
        <v>1979</v>
      </c>
      <c r="AB39" s="51">
        <v>0</v>
      </c>
      <c r="AC39" s="51">
        <v>0</v>
      </c>
      <c r="AD39" s="51">
        <v>907.09601295413859</v>
      </c>
      <c r="AE39" s="51">
        <v>0</v>
      </c>
      <c r="AF39" s="51">
        <v>0</v>
      </c>
      <c r="AG39" s="51">
        <v>0</v>
      </c>
      <c r="AH39" s="51">
        <v>0</v>
      </c>
      <c r="AI39" s="51">
        <v>0</v>
      </c>
      <c r="AJ39" s="51">
        <v>0</v>
      </c>
      <c r="AK39" s="51">
        <v>0</v>
      </c>
      <c r="AL39" s="51">
        <v>0</v>
      </c>
      <c r="AM39" s="51">
        <v>0</v>
      </c>
      <c r="AN39" s="52">
        <f t="shared" ref="AN39:AN55" si="11">SUM(AB39:AM39)</f>
        <v>907.09601295413859</v>
      </c>
      <c r="AP39" s="50">
        <v>1979</v>
      </c>
      <c r="AQ39" s="51">
        <v>0</v>
      </c>
      <c r="AR39" s="51">
        <v>0</v>
      </c>
      <c r="AS39" s="51">
        <v>1423.2678027523095</v>
      </c>
      <c r="AT39" s="51">
        <v>0</v>
      </c>
      <c r="AU39" s="51">
        <v>0</v>
      </c>
      <c r="AV39" s="51">
        <v>0</v>
      </c>
      <c r="AW39" s="51">
        <v>0</v>
      </c>
      <c r="AX39" s="51">
        <v>0</v>
      </c>
      <c r="AY39" s="51">
        <v>0</v>
      </c>
      <c r="AZ39" s="51">
        <v>0</v>
      </c>
      <c r="BA39" s="51">
        <v>0</v>
      </c>
      <c r="BB39" s="51">
        <v>0</v>
      </c>
      <c r="BC39" s="52">
        <f t="shared" si="5"/>
        <v>1423.2678027523095</v>
      </c>
      <c r="BE39" s="50">
        <v>1979</v>
      </c>
      <c r="BF39" s="51">
        <v>0</v>
      </c>
      <c r="BG39" s="51">
        <v>0</v>
      </c>
      <c r="BH39" s="51">
        <v>1462.1704560275393</v>
      </c>
      <c r="BI39" s="51">
        <v>0</v>
      </c>
      <c r="BJ39" s="51">
        <v>0</v>
      </c>
      <c r="BK39" s="51">
        <v>0</v>
      </c>
      <c r="BL39" s="51">
        <v>0</v>
      </c>
      <c r="BM39" s="51">
        <v>0</v>
      </c>
      <c r="BN39" s="51">
        <v>0</v>
      </c>
      <c r="BO39" s="51">
        <v>0</v>
      </c>
      <c r="BP39" s="51">
        <v>0</v>
      </c>
      <c r="BQ39" s="51">
        <v>0</v>
      </c>
      <c r="BR39" s="52">
        <f t="shared" si="6"/>
        <v>1462.1704560275393</v>
      </c>
      <c r="BT39" s="50">
        <v>1979</v>
      </c>
      <c r="BU39" s="51">
        <v>0</v>
      </c>
      <c r="BV39" s="51">
        <v>0</v>
      </c>
      <c r="BW39" s="51">
        <v>1494.4311928899251</v>
      </c>
      <c r="BX39" s="51">
        <v>0</v>
      </c>
      <c r="BY39" s="51">
        <v>0</v>
      </c>
      <c r="BZ39" s="51">
        <v>0</v>
      </c>
      <c r="CA39" s="51">
        <v>0</v>
      </c>
      <c r="CB39" s="51">
        <v>0</v>
      </c>
      <c r="CC39" s="51">
        <v>0</v>
      </c>
      <c r="CD39" s="51">
        <v>0</v>
      </c>
      <c r="CE39" s="51">
        <v>0</v>
      </c>
      <c r="CF39" s="51">
        <v>0</v>
      </c>
      <c r="CG39" s="52">
        <f t="shared" si="7"/>
        <v>1494.4311928899251</v>
      </c>
      <c r="CI39" s="50">
        <v>1979</v>
      </c>
      <c r="CJ39" s="51">
        <v>0</v>
      </c>
      <c r="CK39" s="51">
        <v>0</v>
      </c>
      <c r="CL39" s="51">
        <v>2097.8967412569036</v>
      </c>
      <c r="CM39" s="51">
        <v>0</v>
      </c>
      <c r="CN39" s="51">
        <v>0</v>
      </c>
      <c r="CO39" s="51">
        <v>0</v>
      </c>
      <c r="CP39" s="51">
        <v>0</v>
      </c>
      <c r="CQ39" s="51">
        <v>0</v>
      </c>
      <c r="CR39" s="51">
        <v>0</v>
      </c>
      <c r="CS39" s="51">
        <v>0</v>
      </c>
      <c r="CT39" s="51">
        <v>0</v>
      </c>
      <c r="CU39" s="51">
        <v>0</v>
      </c>
      <c r="CV39" s="52">
        <f t="shared" si="8"/>
        <v>2097.8967412569036</v>
      </c>
      <c r="CX39" s="50">
        <v>1979</v>
      </c>
      <c r="CY39" s="51">
        <v>0</v>
      </c>
      <c r="CZ39" s="51">
        <v>0</v>
      </c>
      <c r="DA39" s="51">
        <v>2134.9017041284642</v>
      </c>
      <c r="DB39" s="51">
        <v>0</v>
      </c>
      <c r="DC39" s="51">
        <v>0</v>
      </c>
      <c r="DD39" s="51">
        <v>0</v>
      </c>
      <c r="DE39" s="51">
        <v>0</v>
      </c>
      <c r="DF39" s="51">
        <v>0</v>
      </c>
      <c r="DG39" s="51">
        <v>0</v>
      </c>
      <c r="DH39" s="51">
        <v>0</v>
      </c>
      <c r="DI39" s="51">
        <v>0</v>
      </c>
      <c r="DJ39" s="51">
        <v>0</v>
      </c>
      <c r="DK39" s="52">
        <f t="shared" si="9"/>
        <v>2134.9017041284642</v>
      </c>
      <c r="DM39" s="95">
        <v>1979</v>
      </c>
      <c r="DN39" s="96">
        <v>0</v>
      </c>
      <c r="DO39" s="96">
        <v>0</v>
      </c>
      <c r="DP39" s="96">
        <v>2134.9017041284642</v>
      </c>
      <c r="DQ39" s="96">
        <v>0</v>
      </c>
      <c r="DR39" s="96">
        <v>0</v>
      </c>
      <c r="DS39" s="96">
        <v>0</v>
      </c>
      <c r="DT39" s="96">
        <v>0</v>
      </c>
      <c r="DU39" s="96">
        <v>0</v>
      </c>
      <c r="DV39" s="96">
        <v>0</v>
      </c>
      <c r="DW39" s="96">
        <v>0</v>
      </c>
      <c r="DX39" s="96">
        <v>0</v>
      </c>
      <c r="DY39" s="96">
        <v>0</v>
      </c>
      <c r="DZ39" s="96">
        <v>2134.9017041284642</v>
      </c>
    </row>
    <row r="40" spans="1:130" x14ac:dyDescent="0.25">
      <c r="A40" s="61">
        <v>18203</v>
      </c>
      <c r="B40" s="96">
        <f t="shared" si="1"/>
        <v>1949</v>
      </c>
      <c r="C40" s="96">
        <f t="shared" si="2"/>
        <v>11</v>
      </c>
      <c r="D40" s="92">
        <v>0</v>
      </c>
      <c r="E40" s="92">
        <v>0</v>
      </c>
      <c r="F40" s="92">
        <v>0</v>
      </c>
      <c r="G40" s="92">
        <v>0</v>
      </c>
      <c r="H40" s="92">
        <v>0</v>
      </c>
      <c r="I40" s="92">
        <v>0</v>
      </c>
      <c r="J40" s="92">
        <v>0</v>
      </c>
      <c r="L40" s="50">
        <v>1980</v>
      </c>
      <c r="M40" s="51">
        <v>0</v>
      </c>
      <c r="N40" s="51">
        <v>0</v>
      </c>
      <c r="O40" s="51">
        <v>0</v>
      </c>
      <c r="P40" s="51">
        <v>705.52183386557795</v>
      </c>
      <c r="Q40" s="51">
        <v>0</v>
      </c>
      <c r="R40" s="51">
        <v>0</v>
      </c>
      <c r="S40" s="51">
        <v>0</v>
      </c>
      <c r="T40" s="51">
        <v>0</v>
      </c>
      <c r="U40" s="51">
        <v>0</v>
      </c>
      <c r="V40" s="51">
        <v>0</v>
      </c>
      <c r="W40" s="51">
        <v>0</v>
      </c>
      <c r="X40" s="51">
        <v>0</v>
      </c>
      <c r="Y40" s="52">
        <f t="shared" si="10"/>
        <v>705.52183386557795</v>
      </c>
      <c r="AA40" s="50">
        <v>1980</v>
      </c>
      <c r="AB40" s="51">
        <v>0</v>
      </c>
      <c r="AC40" s="51">
        <v>0</v>
      </c>
      <c r="AD40" s="51">
        <v>0</v>
      </c>
      <c r="AE40" s="51">
        <v>866.93942567544025</v>
      </c>
      <c r="AF40" s="51">
        <v>0</v>
      </c>
      <c r="AG40" s="51">
        <v>0</v>
      </c>
      <c r="AH40" s="51">
        <v>0</v>
      </c>
      <c r="AI40" s="51">
        <v>0</v>
      </c>
      <c r="AJ40" s="51">
        <v>0</v>
      </c>
      <c r="AK40" s="51">
        <v>0</v>
      </c>
      <c r="AL40" s="51">
        <v>0</v>
      </c>
      <c r="AM40" s="51">
        <v>0</v>
      </c>
      <c r="AN40" s="52">
        <f t="shared" si="11"/>
        <v>866.93942567544025</v>
      </c>
      <c r="AP40" s="50">
        <v>1980</v>
      </c>
      <c r="AQ40" s="51">
        <v>0</v>
      </c>
      <c r="AR40" s="51">
        <v>0</v>
      </c>
      <c r="AS40" s="51">
        <v>0</v>
      </c>
      <c r="AT40" s="51">
        <v>1360.2606051392893</v>
      </c>
      <c r="AU40" s="51">
        <v>0</v>
      </c>
      <c r="AV40" s="51">
        <v>0</v>
      </c>
      <c r="AW40" s="51">
        <v>0</v>
      </c>
      <c r="AX40" s="51">
        <v>0</v>
      </c>
      <c r="AY40" s="51">
        <v>0</v>
      </c>
      <c r="AZ40" s="51">
        <v>0</v>
      </c>
      <c r="BA40" s="51">
        <v>0</v>
      </c>
      <c r="BB40" s="51">
        <v>0</v>
      </c>
      <c r="BC40" s="52">
        <f t="shared" si="5"/>
        <v>1360.2606051392893</v>
      </c>
      <c r="BE40" s="50">
        <v>1980</v>
      </c>
      <c r="BF40" s="51">
        <v>0</v>
      </c>
      <c r="BG40" s="51">
        <v>0</v>
      </c>
      <c r="BH40" s="51">
        <v>0</v>
      </c>
      <c r="BI40" s="51">
        <v>1397.4410616797632</v>
      </c>
      <c r="BJ40" s="51">
        <v>0</v>
      </c>
      <c r="BK40" s="51">
        <v>0</v>
      </c>
      <c r="BL40" s="51">
        <v>0</v>
      </c>
      <c r="BM40" s="51">
        <v>0</v>
      </c>
      <c r="BN40" s="51">
        <v>0</v>
      </c>
      <c r="BO40" s="51">
        <v>0</v>
      </c>
      <c r="BP40" s="51">
        <v>0</v>
      </c>
      <c r="BQ40" s="51">
        <v>0</v>
      </c>
      <c r="BR40" s="52">
        <f t="shared" si="6"/>
        <v>1397.4410616797632</v>
      </c>
      <c r="BT40" s="50">
        <v>1980</v>
      </c>
      <c r="BU40" s="51">
        <v>0</v>
      </c>
      <c r="BV40" s="51">
        <v>0</v>
      </c>
      <c r="BW40" s="51">
        <v>0</v>
      </c>
      <c r="BX40" s="51">
        <v>1428.2736353962537</v>
      </c>
      <c r="BY40" s="51">
        <v>0</v>
      </c>
      <c r="BZ40" s="51">
        <v>0</v>
      </c>
      <c r="CA40" s="51">
        <v>0</v>
      </c>
      <c r="CB40" s="51">
        <v>0</v>
      </c>
      <c r="CC40" s="51">
        <v>0</v>
      </c>
      <c r="CD40" s="51">
        <v>0</v>
      </c>
      <c r="CE40" s="51">
        <v>0</v>
      </c>
      <c r="CF40" s="51">
        <v>0</v>
      </c>
      <c r="CG40" s="52">
        <f t="shared" si="7"/>
        <v>1428.2736353962537</v>
      </c>
      <c r="CI40" s="50">
        <v>1980</v>
      </c>
      <c r="CJ40" s="51">
        <v>0</v>
      </c>
      <c r="CK40" s="51">
        <v>0</v>
      </c>
      <c r="CL40" s="51">
        <v>0</v>
      </c>
      <c r="CM40" s="51">
        <v>2005.024131975312</v>
      </c>
      <c r="CN40" s="51">
        <v>0</v>
      </c>
      <c r="CO40" s="51">
        <v>0</v>
      </c>
      <c r="CP40" s="51">
        <v>0</v>
      </c>
      <c r="CQ40" s="51">
        <v>0</v>
      </c>
      <c r="CR40" s="51">
        <v>0</v>
      </c>
      <c r="CS40" s="51">
        <v>0</v>
      </c>
      <c r="CT40" s="51">
        <v>0</v>
      </c>
      <c r="CU40" s="51">
        <v>0</v>
      </c>
      <c r="CV40" s="52">
        <f t="shared" si="8"/>
        <v>2005.024131975312</v>
      </c>
      <c r="CX40" s="50">
        <v>1980</v>
      </c>
      <c r="CY40" s="51">
        <v>0</v>
      </c>
      <c r="CZ40" s="51">
        <v>0</v>
      </c>
      <c r="DA40" s="51">
        <v>0</v>
      </c>
      <c r="DB40" s="51">
        <v>2040.3909077089338</v>
      </c>
      <c r="DC40" s="51">
        <v>0</v>
      </c>
      <c r="DD40" s="51">
        <v>0</v>
      </c>
      <c r="DE40" s="51">
        <v>0</v>
      </c>
      <c r="DF40" s="51">
        <v>0</v>
      </c>
      <c r="DG40" s="51">
        <v>0</v>
      </c>
      <c r="DH40" s="51">
        <v>0</v>
      </c>
      <c r="DI40" s="51">
        <v>0</v>
      </c>
      <c r="DJ40" s="51">
        <v>0</v>
      </c>
      <c r="DK40" s="52">
        <f t="shared" si="9"/>
        <v>2040.3909077089338</v>
      </c>
      <c r="DM40" s="95">
        <v>1980</v>
      </c>
      <c r="DN40" s="96">
        <v>0</v>
      </c>
      <c r="DO40" s="96">
        <v>0</v>
      </c>
      <c r="DP40" s="96">
        <v>0</v>
      </c>
      <c r="DQ40" s="96">
        <v>2040.3909077089338</v>
      </c>
      <c r="DR40" s="96">
        <v>0</v>
      </c>
      <c r="DS40" s="96">
        <v>0</v>
      </c>
      <c r="DT40" s="96">
        <v>0</v>
      </c>
      <c r="DU40" s="96">
        <v>0</v>
      </c>
      <c r="DV40" s="96">
        <v>0</v>
      </c>
      <c r="DW40" s="96">
        <v>0</v>
      </c>
      <c r="DX40" s="96">
        <v>0</v>
      </c>
      <c r="DY40" s="96">
        <v>0</v>
      </c>
      <c r="DZ40" s="96">
        <v>2040.3909077089338</v>
      </c>
    </row>
    <row r="41" spans="1:130" x14ac:dyDescent="0.25">
      <c r="A41" s="61">
        <v>18233</v>
      </c>
      <c r="B41" s="96">
        <f t="shared" si="1"/>
        <v>1949</v>
      </c>
      <c r="C41" s="96">
        <f t="shared" si="2"/>
        <v>12</v>
      </c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L41" s="50">
        <v>1981</v>
      </c>
      <c r="M41" s="51">
        <v>0</v>
      </c>
      <c r="N41" s="51">
        <v>0</v>
      </c>
      <c r="O41" s="51">
        <v>717.35180036825182</v>
      </c>
      <c r="P41" s="51">
        <v>0</v>
      </c>
      <c r="Q41" s="51">
        <v>0</v>
      </c>
      <c r="R41" s="51">
        <v>0</v>
      </c>
      <c r="S41" s="51">
        <v>0</v>
      </c>
      <c r="T41" s="51">
        <v>0</v>
      </c>
      <c r="U41" s="51">
        <v>0</v>
      </c>
      <c r="V41" s="51">
        <v>0</v>
      </c>
      <c r="W41" s="51">
        <v>0</v>
      </c>
      <c r="X41" s="51">
        <v>0</v>
      </c>
      <c r="Y41" s="52">
        <f t="shared" si="10"/>
        <v>717.35180036825182</v>
      </c>
      <c r="AA41" s="50">
        <v>1981</v>
      </c>
      <c r="AB41" s="51">
        <v>0</v>
      </c>
      <c r="AC41" s="51">
        <v>0</v>
      </c>
      <c r="AD41" s="51">
        <v>881.475991198006</v>
      </c>
      <c r="AE41" s="51">
        <v>0</v>
      </c>
      <c r="AF41" s="51">
        <v>0</v>
      </c>
      <c r="AG41" s="51">
        <v>0</v>
      </c>
      <c r="AH41" s="51">
        <v>0</v>
      </c>
      <c r="AI41" s="51">
        <v>0</v>
      </c>
      <c r="AJ41" s="51">
        <v>0</v>
      </c>
      <c r="AK41" s="51">
        <v>0</v>
      </c>
      <c r="AL41" s="51">
        <v>0</v>
      </c>
      <c r="AM41" s="51">
        <v>0</v>
      </c>
      <c r="AN41" s="52">
        <f t="shared" si="11"/>
        <v>881.475991198006</v>
      </c>
      <c r="AP41" s="50">
        <v>1981</v>
      </c>
      <c r="AQ41" s="51">
        <v>0</v>
      </c>
      <c r="AR41" s="51">
        <v>0</v>
      </c>
      <c r="AS41" s="51">
        <v>1383.0690238462437</v>
      </c>
      <c r="AT41" s="51">
        <v>0</v>
      </c>
      <c r="AU41" s="51">
        <v>0</v>
      </c>
      <c r="AV41" s="51">
        <v>0</v>
      </c>
      <c r="AW41" s="51">
        <v>0</v>
      </c>
      <c r="AX41" s="51">
        <v>0</v>
      </c>
      <c r="AY41" s="51">
        <v>0</v>
      </c>
      <c r="AZ41" s="51">
        <v>0</v>
      </c>
      <c r="BA41" s="51">
        <v>0</v>
      </c>
      <c r="BB41" s="51">
        <v>0</v>
      </c>
      <c r="BC41" s="52">
        <f t="shared" si="5"/>
        <v>1383.0690238462437</v>
      </c>
      <c r="BE41" s="50">
        <v>1981</v>
      </c>
      <c r="BF41" s="51">
        <v>0</v>
      </c>
      <c r="BG41" s="51">
        <v>0</v>
      </c>
      <c r="BH41" s="51">
        <v>1420.8729104980412</v>
      </c>
      <c r="BI41" s="51">
        <v>0</v>
      </c>
      <c r="BJ41" s="51">
        <v>0</v>
      </c>
      <c r="BK41" s="51">
        <v>0</v>
      </c>
      <c r="BL41" s="51">
        <v>0</v>
      </c>
      <c r="BM41" s="51">
        <v>0</v>
      </c>
      <c r="BN41" s="51">
        <v>0</v>
      </c>
      <c r="BO41" s="51">
        <v>0</v>
      </c>
      <c r="BP41" s="51">
        <v>0</v>
      </c>
      <c r="BQ41" s="51">
        <v>0</v>
      </c>
      <c r="BR41" s="52">
        <f t="shared" si="6"/>
        <v>1420.8729104980412</v>
      </c>
      <c r="BT41" s="50">
        <v>1981</v>
      </c>
      <c r="BU41" s="51">
        <v>0</v>
      </c>
      <c r="BV41" s="51">
        <v>0</v>
      </c>
      <c r="BW41" s="51">
        <v>1452.222475038556</v>
      </c>
      <c r="BX41" s="51">
        <v>0</v>
      </c>
      <c r="BY41" s="51">
        <v>0</v>
      </c>
      <c r="BZ41" s="51">
        <v>0</v>
      </c>
      <c r="CA41" s="51">
        <v>0</v>
      </c>
      <c r="CB41" s="51">
        <v>0</v>
      </c>
      <c r="CC41" s="51">
        <v>0</v>
      </c>
      <c r="CD41" s="51">
        <v>0</v>
      </c>
      <c r="CE41" s="51">
        <v>0</v>
      </c>
      <c r="CF41" s="51">
        <v>0</v>
      </c>
      <c r="CG41" s="52">
        <f t="shared" si="7"/>
        <v>1452.222475038556</v>
      </c>
      <c r="CI41" s="50">
        <v>1981</v>
      </c>
      <c r="CJ41" s="51">
        <v>0</v>
      </c>
      <c r="CK41" s="51">
        <v>0</v>
      </c>
      <c r="CL41" s="51">
        <v>2038.643741149363</v>
      </c>
      <c r="CM41" s="51">
        <v>0</v>
      </c>
      <c r="CN41" s="51">
        <v>0</v>
      </c>
      <c r="CO41" s="51">
        <v>0</v>
      </c>
      <c r="CP41" s="51">
        <v>0</v>
      </c>
      <c r="CQ41" s="51">
        <v>0</v>
      </c>
      <c r="CR41" s="51">
        <v>0</v>
      </c>
      <c r="CS41" s="51">
        <v>0</v>
      </c>
      <c r="CT41" s="51">
        <v>0</v>
      </c>
      <c r="CU41" s="51">
        <v>0</v>
      </c>
      <c r="CV41" s="52">
        <f t="shared" si="8"/>
        <v>2038.643741149363</v>
      </c>
      <c r="CX41" s="50">
        <v>1981</v>
      </c>
      <c r="CY41" s="51">
        <v>0</v>
      </c>
      <c r="CZ41" s="51">
        <v>0</v>
      </c>
      <c r="DA41" s="51">
        <v>2074.6035357693654</v>
      </c>
      <c r="DB41" s="51">
        <v>0</v>
      </c>
      <c r="DC41" s="51">
        <v>0</v>
      </c>
      <c r="DD41" s="51">
        <v>0</v>
      </c>
      <c r="DE41" s="51">
        <v>0</v>
      </c>
      <c r="DF41" s="51">
        <v>0</v>
      </c>
      <c r="DG41" s="51">
        <v>0</v>
      </c>
      <c r="DH41" s="51">
        <v>0</v>
      </c>
      <c r="DI41" s="51">
        <v>0</v>
      </c>
      <c r="DJ41" s="51">
        <v>0</v>
      </c>
      <c r="DK41" s="52">
        <f t="shared" si="9"/>
        <v>2074.6035357693654</v>
      </c>
      <c r="DM41" s="95">
        <v>1981</v>
      </c>
      <c r="DN41" s="96">
        <v>0</v>
      </c>
      <c r="DO41" s="96">
        <v>0</v>
      </c>
      <c r="DP41" s="96">
        <v>2074.6035357693654</v>
      </c>
      <c r="DQ41" s="96">
        <v>0</v>
      </c>
      <c r="DR41" s="96">
        <v>0</v>
      </c>
      <c r="DS41" s="96">
        <v>0</v>
      </c>
      <c r="DT41" s="96">
        <v>0</v>
      </c>
      <c r="DU41" s="96">
        <v>0</v>
      </c>
      <c r="DV41" s="96">
        <v>0</v>
      </c>
      <c r="DW41" s="96">
        <v>0</v>
      </c>
      <c r="DX41" s="96">
        <v>0</v>
      </c>
      <c r="DY41" s="96">
        <v>0</v>
      </c>
      <c r="DZ41" s="96">
        <v>2074.6035357693654</v>
      </c>
    </row>
    <row r="42" spans="1:130" x14ac:dyDescent="0.25">
      <c r="A42" s="61">
        <v>18264</v>
      </c>
      <c r="B42" s="96">
        <f t="shared" si="1"/>
        <v>1950</v>
      </c>
      <c r="C42" s="96">
        <f t="shared" si="2"/>
        <v>1</v>
      </c>
      <c r="D42" s="92">
        <v>0</v>
      </c>
      <c r="E42" s="92">
        <v>0</v>
      </c>
      <c r="F42" s="92">
        <v>0</v>
      </c>
      <c r="G42" s="92">
        <v>0</v>
      </c>
      <c r="H42" s="92">
        <v>0</v>
      </c>
      <c r="I42" s="92">
        <v>0</v>
      </c>
      <c r="J42" s="92">
        <v>0</v>
      </c>
      <c r="L42" s="50">
        <v>1982</v>
      </c>
      <c r="M42" s="51">
        <v>0</v>
      </c>
      <c r="N42" s="51">
        <v>0</v>
      </c>
      <c r="O42" s="51">
        <v>738.20156702753127</v>
      </c>
      <c r="P42" s="51">
        <v>0</v>
      </c>
      <c r="Q42" s="51">
        <v>0</v>
      </c>
      <c r="R42" s="51">
        <v>0</v>
      </c>
      <c r="S42" s="51">
        <v>0</v>
      </c>
      <c r="T42" s="51">
        <v>0</v>
      </c>
      <c r="U42" s="51">
        <v>0</v>
      </c>
      <c r="V42" s="51">
        <v>0</v>
      </c>
      <c r="W42" s="51">
        <v>0</v>
      </c>
      <c r="X42" s="51">
        <v>0</v>
      </c>
      <c r="Y42" s="52">
        <f t="shared" si="10"/>
        <v>738.20156702753127</v>
      </c>
      <c r="AA42" s="50">
        <v>1982</v>
      </c>
      <c r="AB42" s="51">
        <v>0</v>
      </c>
      <c r="AC42" s="51">
        <v>0</v>
      </c>
      <c r="AD42" s="51">
        <v>907.09601295413859</v>
      </c>
      <c r="AE42" s="51">
        <v>0</v>
      </c>
      <c r="AF42" s="51">
        <v>0</v>
      </c>
      <c r="AG42" s="51">
        <v>0</v>
      </c>
      <c r="AH42" s="51">
        <v>0</v>
      </c>
      <c r="AI42" s="51">
        <v>0</v>
      </c>
      <c r="AJ42" s="51">
        <v>0</v>
      </c>
      <c r="AK42" s="51">
        <v>0</v>
      </c>
      <c r="AL42" s="51">
        <v>0</v>
      </c>
      <c r="AM42" s="51">
        <v>0</v>
      </c>
      <c r="AN42" s="52">
        <f t="shared" si="11"/>
        <v>907.09601295413859</v>
      </c>
      <c r="AP42" s="50">
        <v>1982</v>
      </c>
      <c r="AQ42" s="51">
        <v>0</v>
      </c>
      <c r="AR42" s="51">
        <v>0</v>
      </c>
      <c r="AS42" s="51">
        <v>1423.2678027523095</v>
      </c>
      <c r="AT42" s="51">
        <v>0</v>
      </c>
      <c r="AU42" s="51">
        <v>0</v>
      </c>
      <c r="AV42" s="51">
        <v>0</v>
      </c>
      <c r="AW42" s="51">
        <v>0</v>
      </c>
      <c r="AX42" s="51">
        <v>0</v>
      </c>
      <c r="AY42" s="51">
        <v>0</v>
      </c>
      <c r="AZ42" s="51">
        <v>0</v>
      </c>
      <c r="BA42" s="51">
        <v>0</v>
      </c>
      <c r="BB42" s="51">
        <v>0</v>
      </c>
      <c r="BC42" s="52">
        <f t="shared" si="5"/>
        <v>1423.2678027523095</v>
      </c>
      <c r="BE42" s="50">
        <v>1982</v>
      </c>
      <c r="BF42" s="51">
        <v>0</v>
      </c>
      <c r="BG42" s="51">
        <v>0</v>
      </c>
      <c r="BH42" s="51">
        <v>1462.1704560275393</v>
      </c>
      <c r="BI42" s="51">
        <v>0</v>
      </c>
      <c r="BJ42" s="51">
        <v>0</v>
      </c>
      <c r="BK42" s="51">
        <v>0</v>
      </c>
      <c r="BL42" s="51">
        <v>0</v>
      </c>
      <c r="BM42" s="51">
        <v>0</v>
      </c>
      <c r="BN42" s="51">
        <v>0</v>
      </c>
      <c r="BO42" s="51">
        <v>0</v>
      </c>
      <c r="BP42" s="51">
        <v>0</v>
      </c>
      <c r="BQ42" s="51">
        <v>0</v>
      </c>
      <c r="BR42" s="52">
        <f t="shared" si="6"/>
        <v>1462.1704560275393</v>
      </c>
      <c r="BT42" s="50">
        <v>1982</v>
      </c>
      <c r="BU42" s="51">
        <v>0</v>
      </c>
      <c r="BV42" s="51">
        <v>0</v>
      </c>
      <c r="BW42" s="51">
        <v>1494.4311928899251</v>
      </c>
      <c r="BX42" s="51">
        <v>0</v>
      </c>
      <c r="BY42" s="51">
        <v>0</v>
      </c>
      <c r="BZ42" s="51">
        <v>0</v>
      </c>
      <c r="CA42" s="51">
        <v>0</v>
      </c>
      <c r="CB42" s="51">
        <v>0</v>
      </c>
      <c r="CC42" s="51">
        <v>0</v>
      </c>
      <c r="CD42" s="51">
        <v>0</v>
      </c>
      <c r="CE42" s="51">
        <v>0</v>
      </c>
      <c r="CF42" s="51">
        <v>0</v>
      </c>
      <c r="CG42" s="52">
        <f t="shared" si="7"/>
        <v>1494.4311928899251</v>
      </c>
      <c r="CI42" s="50">
        <v>1982</v>
      </c>
      <c r="CJ42" s="51">
        <v>0</v>
      </c>
      <c r="CK42" s="51">
        <v>0</v>
      </c>
      <c r="CL42" s="51">
        <v>2097.8967412569036</v>
      </c>
      <c r="CM42" s="51">
        <v>0</v>
      </c>
      <c r="CN42" s="51">
        <v>0</v>
      </c>
      <c r="CO42" s="51">
        <v>0</v>
      </c>
      <c r="CP42" s="51">
        <v>0</v>
      </c>
      <c r="CQ42" s="51">
        <v>0</v>
      </c>
      <c r="CR42" s="51">
        <v>0</v>
      </c>
      <c r="CS42" s="51">
        <v>0</v>
      </c>
      <c r="CT42" s="51">
        <v>0</v>
      </c>
      <c r="CU42" s="51">
        <v>0</v>
      </c>
      <c r="CV42" s="52">
        <f t="shared" si="8"/>
        <v>2097.8967412569036</v>
      </c>
      <c r="CX42" s="50">
        <v>1982</v>
      </c>
      <c r="CY42" s="51">
        <v>0</v>
      </c>
      <c r="CZ42" s="51">
        <v>0</v>
      </c>
      <c r="DA42" s="51">
        <v>2134.9017041284642</v>
      </c>
      <c r="DB42" s="51">
        <v>0</v>
      </c>
      <c r="DC42" s="51">
        <v>0</v>
      </c>
      <c r="DD42" s="51">
        <v>0</v>
      </c>
      <c r="DE42" s="51">
        <v>0</v>
      </c>
      <c r="DF42" s="51">
        <v>0</v>
      </c>
      <c r="DG42" s="51">
        <v>0</v>
      </c>
      <c r="DH42" s="51">
        <v>0</v>
      </c>
      <c r="DI42" s="51">
        <v>0</v>
      </c>
      <c r="DJ42" s="51">
        <v>0</v>
      </c>
      <c r="DK42" s="52">
        <f t="shared" si="9"/>
        <v>2134.9017041284642</v>
      </c>
      <c r="DM42" s="95">
        <v>1982</v>
      </c>
      <c r="DN42" s="96">
        <v>0</v>
      </c>
      <c r="DO42" s="96">
        <v>0</v>
      </c>
      <c r="DP42" s="96">
        <v>2134.9017041284642</v>
      </c>
      <c r="DQ42" s="96">
        <v>0</v>
      </c>
      <c r="DR42" s="96">
        <v>0</v>
      </c>
      <c r="DS42" s="96">
        <v>0</v>
      </c>
      <c r="DT42" s="96">
        <v>0</v>
      </c>
      <c r="DU42" s="96">
        <v>0</v>
      </c>
      <c r="DV42" s="96">
        <v>0</v>
      </c>
      <c r="DW42" s="96">
        <v>0</v>
      </c>
      <c r="DX42" s="96">
        <v>0</v>
      </c>
      <c r="DY42" s="96">
        <v>0</v>
      </c>
      <c r="DZ42" s="96">
        <v>2134.9017041284642</v>
      </c>
    </row>
    <row r="43" spans="1:130" x14ac:dyDescent="0.25">
      <c r="A43" s="61">
        <v>18295</v>
      </c>
      <c r="B43" s="96">
        <f t="shared" si="1"/>
        <v>1950</v>
      </c>
      <c r="C43" s="96">
        <f t="shared" si="2"/>
        <v>2</v>
      </c>
      <c r="D43" s="92">
        <v>0</v>
      </c>
      <c r="E43" s="92">
        <v>0</v>
      </c>
      <c r="F43" s="92">
        <v>0</v>
      </c>
      <c r="G43" s="92">
        <v>0</v>
      </c>
      <c r="H43" s="92">
        <v>0</v>
      </c>
      <c r="I43" s="92">
        <v>0</v>
      </c>
      <c r="J43" s="92">
        <v>0</v>
      </c>
      <c r="L43" s="50">
        <v>1983</v>
      </c>
      <c r="M43" s="51">
        <v>0</v>
      </c>
      <c r="N43" s="51">
        <v>0</v>
      </c>
      <c r="O43" s="51">
        <v>734.16189905366673</v>
      </c>
      <c r="P43" s="51">
        <v>0</v>
      </c>
      <c r="Q43" s="51">
        <v>0</v>
      </c>
      <c r="R43" s="51">
        <v>0</v>
      </c>
      <c r="S43" s="51">
        <v>0</v>
      </c>
      <c r="T43" s="51">
        <v>0</v>
      </c>
      <c r="U43" s="51">
        <v>0</v>
      </c>
      <c r="V43" s="51">
        <v>0</v>
      </c>
      <c r="W43" s="51">
        <v>0</v>
      </c>
      <c r="X43" s="51">
        <v>0</v>
      </c>
      <c r="Y43" s="52">
        <f t="shared" si="10"/>
        <v>734.16189905366673</v>
      </c>
      <c r="AA43" s="50">
        <v>1983</v>
      </c>
      <c r="AB43" s="51">
        <v>0</v>
      </c>
      <c r="AC43" s="51">
        <v>0</v>
      </c>
      <c r="AD43" s="51">
        <v>902.13210217905566</v>
      </c>
      <c r="AE43" s="51">
        <v>0</v>
      </c>
      <c r="AF43" s="51">
        <v>0</v>
      </c>
      <c r="AG43" s="51">
        <v>0</v>
      </c>
      <c r="AH43" s="51">
        <v>0</v>
      </c>
      <c r="AI43" s="51">
        <v>0</v>
      </c>
      <c r="AJ43" s="51">
        <v>0</v>
      </c>
      <c r="AK43" s="51">
        <v>0</v>
      </c>
      <c r="AL43" s="51">
        <v>0</v>
      </c>
      <c r="AM43" s="51">
        <v>0</v>
      </c>
      <c r="AN43" s="52">
        <f t="shared" si="11"/>
        <v>902.13210217905566</v>
      </c>
      <c r="AP43" s="50">
        <v>1983</v>
      </c>
      <c r="AQ43" s="51">
        <v>0</v>
      </c>
      <c r="AR43" s="51">
        <v>0</v>
      </c>
      <c r="AS43" s="51">
        <v>1415.4792398206941</v>
      </c>
      <c r="AT43" s="51">
        <v>0</v>
      </c>
      <c r="AU43" s="51">
        <v>0</v>
      </c>
      <c r="AV43" s="51">
        <v>0</v>
      </c>
      <c r="AW43" s="51">
        <v>0</v>
      </c>
      <c r="AX43" s="51">
        <v>0</v>
      </c>
      <c r="AY43" s="51">
        <v>0</v>
      </c>
      <c r="AZ43" s="51">
        <v>0</v>
      </c>
      <c r="BA43" s="51">
        <v>0</v>
      </c>
      <c r="BB43" s="51">
        <v>0</v>
      </c>
      <c r="BC43" s="52">
        <f t="shared" si="5"/>
        <v>1415.4792398206941</v>
      </c>
      <c r="BE43" s="50">
        <v>1983</v>
      </c>
      <c r="BF43" s="51">
        <v>0</v>
      </c>
      <c r="BG43" s="51">
        <v>0</v>
      </c>
      <c r="BH43" s="51">
        <v>1454.1690057091264</v>
      </c>
      <c r="BI43" s="51">
        <v>0</v>
      </c>
      <c r="BJ43" s="51">
        <v>0</v>
      </c>
      <c r="BK43" s="51">
        <v>0</v>
      </c>
      <c r="BL43" s="51">
        <v>0</v>
      </c>
      <c r="BM43" s="51">
        <v>0</v>
      </c>
      <c r="BN43" s="51">
        <v>0</v>
      </c>
      <c r="BO43" s="51">
        <v>0</v>
      </c>
      <c r="BP43" s="51">
        <v>0</v>
      </c>
      <c r="BQ43" s="51">
        <v>0</v>
      </c>
      <c r="BR43" s="52">
        <f t="shared" si="6"/>
        <v>1454.1690057091264</v>
      </c>
      <c r="BT43" s="50">
        <v>1983</v>
      </c>
      <c r="BU43" s="51">
        <v>0</v>
      </c>
      <c r="BV43" s="51">
        <v>0</v>
      </c>
      <c r="BW43" s="51">
        <v>1486.253201811729</v>
      </c>
      <c r="BX43" s="51">
        <v>0</v>
      </c>
      <c r="BY43" s="51">
        <v>0</v>
      </c>
      <c r="BZ43" s="51">
        <v>0</v>
      </c>
      <c r="CA43" s="51">
        <v>0</v>
      </c>
      <c r="CB43" s="51">
        <v>0</v>
      </c>
      <c r="CC43" s="51">
        <v>0</v>
      </c>
      <c r="CD43" s="51">
        <v>0</v>
      </c>
      <c r="CE43" s="51">
        <v>0</v>
      </c>
      <c r="CF43" s="51">
        <v>0</v>
      </c>
      <c r="CG43" s="52">
        <f t="shared" si="7"/>
        <v>1486.253201811729</v>
      </c>
      <c r="CI43" s="50">
        <v>1983</v>
      </c>
      <c r="CJ43" s="51">
        <v>0</v>
      </c>
      <c r="CK43" s="51">
        <v>0</v>
      </c>
      <c r="CL43" s="51">
        <v>2086.4163994957025</v>
      </c>
      <c r="CM43" s="51">
        <v>0</v>
      </c>
      <c r="CN43" s="51">
        <v>0</v>
      </c>
      <c r="CO43" s="51">
        <v>0</v>
      </c>
      <c r="CP43" s="51">
        <v>0</v>
      </c>
      <c r="CQ43" s="51">
        <v>0</v>
      </c>
      <c r="CR43" s="51">
        <v>0</v>
      </c>
      <c r="CS43" s="51">
        <v>0</v>
      </c>
      <c r="CT43" s="51">
        <v>0</v>
      </c>
      <c r="CU43" s="51">
        <v>0</v>
      </c>
      <c r="CV43" s="52">
        <f t="shared" si="8"/>
        <v>2086.4163994957025</v>
      </c>
      <c r="CX43" s="50">
        <v>1983</v>
      </c>
      <c r="CY43" s="51">
        <v>0</v>
      </c>
      <c r="CZ43" s="51">
        <v>0</v>
      </c>
      <c r="DA43" s="51">
        <v>2123.218859731041</v>
      </c>
      <c r="DB43" s="51">
        <v>0</v>
      </c>
      <c r="DC43" s="51">
        <v>0</v>
      </c>
      <c r="DD43" s="51">
        <v>0</v>
      </c>
      <c r="DE43" s="51">
        <v>0</v>
      </c>
      <c r="DF43" s="51">
        <v>0</v>
      </c>
      <c r="DG43" s="51">
        <v>0</v>
      </c>
      <c r="DH43" s="51">
        <v>0</v>
      </c>
      <c r="DI43" s="51">
        <v>0</v>
      </c>
      <c r="DJ43" s="51">
        <v>0</v>
      </c>
      <c r="DK43" s="52">
        <f t="shared" si="9"/>
        <v>2123.218859731041</v>
      </c>
      <c r="DM43" s="95">
        <v>1983</v>
      </c>
      <c r="DN43" s="96">
        <v>0</v>
      </c>
      <c r="DO43" s="96">
        <v>0</v>
      </c>
      <c r="DP43" s="96">
        <v>2123.218859731041</v>
      </c>
      <c r="DQ43" s="96">
        <v>0</v>
      </c>
      <c r="DR43" s="96">
        <v>0</v>
      </c>
      <c r="DS43" s="96">
        <v>0</v>
      </c>
      <c r="DT43" s="96">
        <v>0</v>
      </c>
      <c r="DU43" s="96">
        <v>0</v>
      </c>
      <c r="DV43" s="96">
        <v>0</v>
      </c>
      <c r="DW43" s="96">
        <v>0</v>
      </c>
      <c r="DX43" s="96">
        <v>0</v>
      </c>
      <c r="DY43" s="96">
        <v>0</v>
      </c>
      <c r="DZ43" s="96">
        <v>2123.218859731041</v>
      </c>
    </row>
    <row r="44" spans="1:130" x14ac:dyDescent="0.25">
      <c r="A44" s="61">
        <v>18323</v>
      </c>
      <c r="B44" s="96">
        <f t="shared" si="1"/>
        <v>1950</v>
      </c>
      <c r="C44" s="96">
        <f t="shared" si="2"/>
        <v>3</v>
      </c>
      <c r="D44" s="92">
        <v>738.20156702753127</v>
      </c>
      <c r="E44" s="92">
        <v>907.09601295413859</v>
      </c>
      <c r="F44" s="92">
        <v>1423.2678027523095</v>
      </c>
      <c r="G44" s="92">
        <v>1462.1704560275393</v>
      </c>
      <c r="H44" s="92">
        <v>1494.4311928899251</v>
      </c>
      <c r="I44" s="92">
        <v>2097.8967412569036</v>
      </c>
      <c r="J44" s="92">
        <v>2134.9017041284642</v>
      </c>
      <c r="L44" s="50">
        <v>1984</v>
      </c>
      <c r="M44" s="51">
        <v>0</v>
      </c>
      <c r="N44" s="51">
        <v>0</v>
      </c>
      <c r="O44" s="51">
        <v>0</v>
      </c>
      <c r="P44" s="51">
        <v>0</v>
      </c>
      <c r="Q44" s="51">
        <v>0</v>
      </c>
      <c r="R44" s="51">
        <v>0</v>
      </c>
      <c r="S44" s="51">
        <v>0</v>
      </c>
      <c r="T44" s="51">
        <v>636.6911167157981</v>
      </c>
      <c r="U44" s="51">
        <v>0</v>
      </c>
      <c r="V44" s="51">
        <v>0</v>
      </c>
      <c r="W44" s="51">
        <v>0</v>
      </c>
      <c r="X44" s="51">
        <v>0</v>
      </c>
      <c r="Y44" s="52">
        <f t="shared" si="10"/>
        <v>636.6911167157981</v>
      </c>
      <c r="AA44" s="50">
        <v>1984</v>
      </c>
      <c r="AB44" s="51">
        <v>0</v>
      </c>
      <c r="AC44" s="51">
        <v>0</v>
      </c>
      <c r="AD44" s="51">
        <v>0</v>
      </c>
      <c r="AE44" s="51">
        <v>0</v>
      </c>
      <c r="AF44" s="51">
        <v>0</v>
      </c>
      <c r="AG44" s="51">
        <v>0</v>
      </c>
      <c r="AH44" s="51">
        <v>0</v>
      </c>
      <c r="AI44" s="51">
        <v>782.36080665848715</v>
      </c>
      <c r="AJ44" s="51">
        <v>0</v>
      </c>
      <c r="AK44" s="51">
        <v>0</v>
      </c>
      <c r="AL44" s="51">
        <v>0</v>
      </c>
      <c r="AM44" s="51">
        <v>0</v>
      </c>
      <c r="AN44" s="52">
        <f t="shared" si="11"/>
        <v>782.36080665848715</v>
      </c>
      <c r="AP44" s="50">
        <v>1984</v>
      </c>
      <c r="AQ44" s="51">
        <v>0</v>
      </c>
      <c r="AR44" s="51">
        <v>0</v>
      </c>
      <c r="AS44" s="51">
        <v>0</v>
      </c>
      <c r="AT44" s="51">
        <v>0</v>
      </c>
      <c r="AU44" s="51">
        <v>0</v>
      </c>
      <c r="AV44" s="51">
        <v>0</v>
      </c>
      <c r="AW44" s="51">
        <v>0</v>
      </c>
      <c r="AX44" s="51">
        <v>1227.5535669327728</v>
      </c>
      <c r="AY44" s="51">
        <v>0</v>
      </c>
      <c r="AZ44" s="51">
        <v>0</v>
      </c>
      <c r="BA44" s="51">
        <v>0</v>
      </c>
      <c r="BB44" s="51">
        <v>0</v>
      </c>
      <c r="BC44" s="52">
        <f t="shared" si="5"/>
        <v>1227.5535669327728</v>
      </c>
      <c r="BE44" s="50">
        <v>1984</v>
      </c>
      <c r="BF44" s="51">
        <v>0</v>
      </c>
      <c r="BG44" s="51">
        <v>0</v>
      </c>
      <c r="BH44" s="51">
        <v>0</v>
      </c>
      <c r="BI44" s="51">
        <v>0</v>
      </c>
      <c r="BJ44" s="51">
        <v>0</v>
      </c>
      <c r="BK44" s="51">
        <v>0</v>
      </c>
      <c r="BL44" s="51">
        <v>0</v>
      </c>
      <c r="BM44" s="51">
        <v>1261.1066977622686</v>
      </c>
      <c r="BN44" s="51">
        <v>0</v>
      </c>
      <c r="BO44" s="51">
        <v>0</v>
      </c>
      <c r="BP44" s="51">
        <v>0</v>
      </c>
      <c r="BQ44" s="51">
        <v>0</v>
      </c>
      <c r="BR44" s="52">
        <f t="shared" si="6"/>
        <v>1261.1066977622686</v>
      </c>
      <c r="BT44" s="50">
        <v>1984</v>
      </c>
      <c r="BU44" s="51">
        <v>0</v>
      </c>
      <c r="BV44" s="51">
        <v>0</v>
      </c>
      <c r="BW44" s="51">
        <v>0</v>
      </c>
      <c r="BX44" s="51">
        <v>0</v>
      </c>
      <c r="BY44" s="51">
        <v>0</v>
      </c>
      <c r="BZ44" s="51">
        <v>0</v>
      </c>
      <c r="CA44" s="51">
        <v>0</v>
      </c>
      <c r="CB44" s="51">
        <v>1288.9312452794115</v>
      </c>
      <c r="CC44" s="51">
        <v>0</v>
      </c>
      <c r="CD44" s="51">
        <v>0</v>
      </c>
      <c r="CE44" s="51">
        <v>0</v>
      </c>
      <c r="CF44" s="51">
        <v>0</v>
      </c>
      <c r="CG44" s="52">
        <f t="shared" si="7"/>
        <v>1288.9312452794115</v>
      </c>
      <c r="CI44" s="50">
        <v>1984</v>
      </c>
      <c r="CJ44" s="51">
        <v>0</v>
      </c>
      <c r="CK44" s="51">
        <v>0</v>
      </c>
      <c r="CL44" s="51">
        <v>0</v>
      </c>
      <c r="CM44" s="51">
        <v>0</v>
      </c>
      <c r="CN44" s="51">
        <v>0</v>
      </c>
      <c r="CO44" s="51">
        <v>0</v>
      </c>
      <c r="CP44" s="51">
        <v>0</v>
      </c>
      <c r="CQ44" s="51">
        <v>1809.4139576589071</v>
      </c>
      <c r="CR44" s="51">
        <v>0</v>
      </c>
      <c r="CS44" s="51">
        <v>0</v>
      </c>
      <c r="CT44" s="51">
        <v>0</v>
      </c>
      <c r="CU44" s="51">
        <v>0</v>
      </c>
      <c r="CV44" s="52">
        <f t="shared" si="8"/>
        <v>1809.4139576589071</v>
      </c>
      <c r="CX44" s="50">
        <v>1984</v>
      </c>
      <c r="CY44" s="51">
        <v>0</v>
      </c>
      <c r="CZ44" s="51">
        <v>0</v>
      </c>
      <c r="DA44" s="51">
        <v>0</v>
      </c>
      <c r="DB44" s="51">
        <v>0</v>
      </c>
      <c r="DC44" s="51">
        <v>0</v>
      </c>
      <c r="DD44" s="51">
        <v>0</v>
      </c>
      <c r="DE44" s="51">
        <v>0</v>
      </c>
      <c r="DF44" s="51">
        <v>1841.330350399159</v>
      </c>
      <c r="DG44" s="51">
        <v>0</v>
      </c>
      <c r="DH44" s="51">
        <v>0</v>
      </c>
      <c r="DI44" s="51">
        <v>0</v>
      </c>
      <c r="DJ44" s="51">
        <v>0</v>
      </c>
      <c r="DK44" s="52">
        <f t="shared" si="9"/>
        <v>1841.330350399159</v>
      </c>
      <c r="DM44" s="95">
        <v>1984</v>
      </c>
      <c r="DN44" s="96">
        <v>0</v>
      </c>
      <c r="DO44" s="96">
        <v>0</v>
      </c>
      <c r="DP44" s="96">
        <v>0</v>
      </c>
      <c r="DQ44" s="96">
        <v>0</v>
      </c>
      <c r="DR44" s="96">
        <v>0</v>
      </c>
      <c r="DS44" s="96">
        <v>0</v>
      </c>
      <c r="DT44" s="96">
        <v>0</v>
      </c>
      <c r="DU44" s="96">
        <v>1841.330350399159</v>
      </c>
      <c r="DV44" s="96">
        <v>0</v>
      </c>
      <c r="DW44" s="96">
        <v>0</v>
      </c>
      <c r="DX44" s="96">
        <v>0</v>
      </c>
      <c r="DY44" s="96">
        <v>0</v>
      </c>
      <c r="DZ44" s="96">
        <v>1841.330350399159</v>
      </c>
    </row>
    <row r="45" spans="1:130" x14ac:dyDescent="0.25">
      <c r="A45" s="61">
        <v>18354</v>
      </c>
      <c r="B45" s="96">
        <f t="shared" si="1"/>
        <v>1950</v>
      </c>
      <c r="C45" s="96">
        <f t="shared" si="2"/>
        <v>4</v>
      </c>
      <c r="D45" s="92">
        <v>0</v>
      </c>
      <c r="E45" s="92">
        <v>0</v>
      </c>
      <c r="F45" s="92">
        <v>0</v>
      </c>
      <c r="G45" s="92">
        <v>0</v>
      </c>
      <c r="H45" s="92">
        <v>0</v>
      </c>
      <c r="I45" s="92">
        <v>0</v>
      </c>
      <c r="J45" s="92">
        <v>0</v>
      </c>
      <c r="L45" s="50">
        <v>1985</v>
      </c>
      <c r="M45" s="51">
        <v>0</v>
      </c>
      <c r="N45" s="51">
        <v>0</v>
      </c>
      <c r="O45" s="51">
        <v>0</v>
      </c>
      <c r="P45" s="51">
        <v>0</v>
      </c>
      <c r="Q45" s="51">
        <v>700.29472715782038</v>
      </c>
      <c r="R45" s="51">
        <v>0</v>
      </c>
      <c r="S45" s="51">
        <v>0</v>
      </c>
      <c r="T45" s="51">
        <v>0</v>
      </c>
      <c r="U45" s="51">
        <v>0</v>
      </c>
      <c r="V45" s="51">
        <v>0</v>
      </c>
      <c r="W45" s="51">
        <v>0</v>
      </c>
      <c r="X45" s="51">
        <v>0</v>
      </c>
      <c r="Y45" s="52">
        <f t="shared" si="10"/>
        <v>700.29472715782038</v>
      </c>
      <c r="AA45" s="50">
        <v>1985</v>
      </c>
      <c r="AB45" s="51">
        <v>0</v>
      </c>
      <c r="AC45" s="51">
        <v>0</v>
      </c>
      <c r="AD45" s="51">
        <v>0</v>
      </c>
      <c r="AE45" s="51">
        <v>0</v>
      </c>
      <c r="AF45" s="51">
        <v>860.516399952283</v>
      </c>
      <c r="AG45" s="51">
        <v>0</v>
      </c>
      <c r="AH45" s="51">
        <v>0</v>
      </c>
      <c r="AI45" s="51">
        <v>0</v>
      </c>
      <c r="AJ45" s="51">
        <v>0</v>
      </c>
      <c r="AK45" s="51">
        <v>0</v>
      </c>
      <c r="AL45" s="51">
        <v>0</v>
      </c>
      <c r="AM45" s="51">
        <v>0</v>
      </c>
      <c r="AN45" s="52">
        <f t="shared" si="11"/>
        <v>860.516399952283</v>
      </c>
      <c r="AP45" s="50">
        <v>1985</v>
      </c>
      <c r="AQ45" s="51">
        <v>0</v>
      </c>
      <c r="AR45" s="51">
        <v>0</v>
      </c>
      <c r="AS45" s="51">
        <v>0</v>
      </c>
      <c r="AT45" s="51">
        <v>0</v>
      </c>
      <c r="AU45" s="51">
        <v>1350.1826359083939</v>
      </c>
      <c r="AV45" s="51">
        <v>0</v>
      </c>
      <c r="AW45" s="51">
        <v>0</v>
      </c>
      <c r="AX45" s="51">
        <v>0</v>
      </c>
      <c r="AY45" s="51">
        <v>0</v>
      </c>
      <c r="AZ45" s="51">
        <v>0</v>
      </c>
      <c r="BA45" s="51">
        <v>0</v>
      </c>
      <c r="BB45" s="51">
        <v>0</v>
      </c>
      <c r="BC45" s="52">
        <f t="shared" si="5"/>
        <v>1350.1826359083939</v>
      </c>
      <c r="BE45" s="50">
        <v>1985</v>
      </c>
      <c r="BF45" s="51">
        <v>0</v>
      </c>
      <c r="BG45" s="51">
        <v>0</v>
      </c>
      <c r="BH45" s="51">
        <v>0</v>
      </c>
      <c r="BI45" s="51">
        <v>0</v>
      </c>
      <c r="BJ45" s="51">
        <v>1387.0876279565566</v>
      </c>
      <c r="BK45" s="51">
        <v>0</v>
      </c>
      <c r="BL45" s="51">
        <v>0</v>
      </c>
      <c r="BM45" s="51">
        <v>0</v>
      </c>
      <c r="BN45" s="51">
        <v>0</v>
      </c>
      <c r="BO45" s="51">
        <v>0</v>
      </c>
      <c r="BP45" s="51">
        <v>0</v>
      </c>
      <c r="BQ45" s="51">
        <v>0</v>
      </c>
      <c r="BR45" s="52">
        <f t="shared" si="6"/>
        <v>1387.0876279565566</v>
      </c>
      <c r="BT45" s="50">
        <v>1985</v>
      </c>
      <c r="BU45" s="51">
        <v>0</v>
      </c>
      <c r="BV45" s="51">
        <v>0</v>
      </c>
      <c r="BW45" s="51">
        <v>0</v>
      </c>
      <c r="BX45" s="51">
        <v>0</v>
      </c>
      <c r="BY45" s="51">
        <v>1417.6917677038136</v>
      </c>
      <c r="BZ45" s="51">
        <v>0</v>
      </c>
      <c r="CA45" s="51">
        <v>0</v>
      </c>
      <c r="CB45" s="51">
        <v>0</v>
      </c>
      <c r="CC45" s="51">
        <v>0</v>
      </c>
      <c r="CD45" s="51">
        <v>0</v>
      </c>
      <c r="CE45" s="51">
        <v>0</v>
      </c>
      <c r="CF45" s="51">
        <v>0</v>
      </c>
      <c r="CG45" s="52">
        <f t="shared" si="7"/>
        <v>1417.6917677038136</v>
      </c>
      <c r="CI45" s="50">
        <v>1985</v>
      </c>
      <c r="CJ45" s="51">
        <v>0</v>
      </c>
      <c r="CK45" s="51">
        <v>0</v>
      </c>
      <c r="CL45" s="51">
        <v>0</v>
      </c>
      <c r="CM45" s="51">
        <v>0</v>
      </c>
      <c r="CN45" s="51">
        <v>1990.1692053289723</v>
      </c>
      <c r="CO45" s="51">
        <v>0</v>
      </c>
      <c r="CP45" s="51">
        <v>0</v>
      </c>
      <c r="CQ45" s="51">
        <v>0</v>
      </c>
      <c r="CR45" s="51">
        <v>0</v>
      </c>
      <c r="CS45" s="51">
        <v>0</v>
      </c>
      <c r="CT45" s="51">
        <v>0</v>
      </c>
      <c r="CU45" s="51">
        <v>0</v>
      </c>
      <c r="CV45" s="52">
        <f t="shared" si="8"/>
        <v>1990.1692053289723</v>
      </c>
      <c r="CX45" s="50">
        <v>1985</v>
      </c>
      <c r="CY45" s="51">
        <v>0</v>
      </c>
      <c r="CZ45" s="51">
        <v>0</v>
      </c>
      <c r="DA45" s="51">
        <v>0</v>
      </c>
      <c r="DB45" s="51">
        <v>0</v>
      </c>
      <c r="DC45" s="51">
        <v>2025.273953862591</v>
      </c>
      <c r="DD45" s="51">
        <v>0</v>
      </c>
      <c r="DE45" s="51">
        <v>0</v>
      </c>
      <c r="DF45" s="51">
        <v>0</v>
      </c>
      <c r="DG45" s="51">
        <v>0</v>
      </c>
      <c r="DH45" s="51">
        <v>0</v>
      </c>
      <c r="DI45" s="51">
        <v>0</v>
      </c>
      <c r="DJ45" s="51">
        <v>0</v>
      </c>
      <c r="DK45" s="52">
        <f t="shared" si="9"/>
        <v>2025.273953862591</v>
      </c>
      <c r="DM45" s="95">
        <v>1985</v>
      </c>
      <c r="DN45" s="96">
        <v>0</v>
      </c>
      <c r="DO45" s="96">
        <v>0</v>
      </c>
      <c r="DP45" s="96">
        <v>0</v>
      </c>
      <c r="DQ45" s="96">
        <v>0</v>
      </c>
      <c r="DR45" s="96">
        <v>2025.273953862591</v>
      </c>
      <c r="DS45" s="96">
        <v>0</v>
      </c>
      <c r="DT45" s="96">
        <v>0</v>
      </c>
      <c r="DU45" s="96">
        <v>0</v>
      </c>
      <c r="DV45" s="96">
        <v>0</v>
      </c>
      <c r="DW45" s="96">
        <v>0</v>
      </c>
      <c r="DX45" s="96">
        <v>0</v>
      </c>
      <c r="DY45" s="96">
        <v>0</v>
      </c>
      <c r="DZ45" s="96">
        <v>2025.273953862591</v>
      </c>
    </row>
    <row r="46" spans="1:130" x14ac:dyDescent="0.25">
      <c r="A46" s="61">
        <v>18384</v>
      </c>
      <c r="B46" s="96">
        <f t="shared" si="1"/>
        <v>1950</v>
      </c>
      <c r="C46" s="96">
        <f t="shared" si="2"/>
        <v>5</v>
      </c>
      <c r="D46" s="92">
        <v>0</v>
      </c>
      <c r="E46" s="92">
        <v>0</v>
      </c>
      <c r="F46" s="92">
        <v>0</v>
      </c>
      <c r="G46" s="92">
        <v>0</v>
      </c>
      <c r="H46" s="92">
        <v>0</v>
      </c>
      <c r="I46" s="92">
        <v>0</v>
      </c>
      <c r="J46" s="92">
        <v>0</v>
      </c>
      <c r="L46" s="50">
        <v>1986</v>
      </c>
      <c r="M46" s="51">
        <v>0</v>
      </c>
      <c r="N46" s="51">
        <v>0</v>
      </c>
      <c r="O46" s="51">
        <v>734.16189905366673</v>
      </c>
      <c r="P46" s="51">
        <v>0</v>
      </c>
      <c r="Q46" s="51">
        <v>0</v>
      </c>
      <c r="R46" s="51">
        <v>0</v>
      </c>
      <c r="S46" s="51">
        <v>0</v>
      </c>
      <c r="T46" s="51">
        <v>0</v>
      </c>
      <c r="U46" s="51">
        <v>0</v>
      </c>
      <c r="V46" s="51">
        <v>0</v>
      </c>
      <c r="W46" s="51">
        <v>0</v>
      </c>
      <c r="X46" s="51">
        <v>0</v>
      </c>
      <c r="Y46" s="52">
        <f t="shared" si="10"/>
        <v>734.16189905366673</v>
      </c>
      <c r="AA46" s="50">
        <v>1986</v>
      </c>
      <c r="AB46" s="51">
        <v>0</v>
      </c>
      <c r="AC46" s="51">
        <v>0</v>
      </c>
      <c r="AD46" s="51">
        <v>902.13210217905566</v>
      </c>
      <c r="AE46" s="51">
        <v>0</v>
      </c>
      <c r="AF46" s="51">
        <v>0</v>
      </c>
      <c r="AG46" s="51">
        <v>0</v>
      </c>
      <c r="AH46" s="51">
        <v>0</v>
      </c>
      <c r="AI46" s="51">
        <v>0</v>
      </c>
      <c r="AJ46" s="51">
        <v>0</v>
      </c>
      <c r="AK46" s="51">
        <v>0</v>
      </c>
      <c r="AL46" s="51">
        <v>0</v>
      </c>
      <c r="AM46" s="51">
        <v>0</v>
      </c>
      <c r="AN46" s="52">
        <f t="shared" si="11"/>
        <v>902.13210217905566</v>
      </c>
      <c r="AP46" s="50">
        <v>1986</v>
      </c>
      <c r="AQ46" s="51">
        <v>0</v>
      </c>
      <c r="AR46" s="51">
        <v>0</v>
      </c>
      <c r="AS46" s="51">
        <v>1415.4792398206941</v>
      </c>
      <c r="AT46" s="51">
        <v>0</v>
      </c>
      <c r="AU46" s="51">
        <v>0</v>
      </c>
      <c r="AV46" s="51">
        <v>0</v>
      </c>
      <c r="AW46" s="51">
        <v>0</v>
      </c>
      <c r="AX46" s="51">
        <v>0</v>
      </c>
      <c r="AY46" s="51">
        <v>0</v>
      </c>
      <c r="AZ46" s="51">
        <v>0</v>
      </c>
      <c r="BA46" s="51">
        <v>0</v>
      </c>
      <c r="BB46" s="51">
        <v>0</v>
      </c>
      <c r="BC46" s="52">
        <f t="shared" si="5"/>
        <v>1415.4792398206941</v>
      </c>
      <c r="BE46" s="50">
        <v>1986</v>
      </c>
      <c r="BF46" s="51">
        <v>0</v>
      </c>
      <c r="BG46" s="51">
        <v>0</v>
      </c>
      <c r="BH46" s="51">
        <v>1454.1690057091264</v>
      </c>
      <c r="BI46" s="51">
        <v>0</v>
      </c>
      <c r="BJ46" s="51">
        <v>0</v>
      </c>
      <c r="BK46" s="51">
        <v>0</v>
      </c>
      <c r="BL46" s="51">
        <v>0</v>
      </c>
      <c r="BM46" s="51">
        <v>0</v>
      </c>
      <c r="BN46" s="51">
        <v>0</v>
      </c>
      <c r="BO46" s="51">
        <v>0</v>
      </c>
      <c r="BP46" s="51">
        <v>0</v>
      </c>
      <c r="BQ46" s="51">
        <v>0</v>
      </c>
      <c r="BR46" s="52">
        <f t="shared" si="6"/>
        <v>1454.1690057091264</v>
      </c>
      <c r="BT46" s="50">
        <v>1986</v>
      </c>
      <c r="BU46" s="51">
        <v>0</v>
      </c>
      <c r="BV46" s="51">
        <v>0</v>
      </c>
      <c r="BW46" s="51">
        <v>1486.253201811729</v>
      </c>
      <c r="BX46" s="51">
        <v>0</v>
      </c>
      <c r="BY46" s="51">
        <v>0</v>
      </c>
      <c r="BZ46" s="51">
        <v>0</v>
      </c>
      <c r="CA46" s="51">
        <v>0</v>
      </c>
      <c r="CB46" s="51">
        <v>0</v>
      </c>
      <c r="CC46" s="51">
        <v>0</v>
      </c>
      <c r="CD46" s="51">
        <v>0</v>
      </c>
      <c r="CE46" s="51">
        <v>0</v>
      </c>
      <c r="CF46" s="51">
        <v>0</v>
      </c>
      <c r="CG46" s="52">
        <f t="shared" si="7"/>
        <v>1486.253201811729</v>
      </c>
      <c r="CI46" s="50">
        <v>1986</v>
      </c>
      <c r="CJ46" s="51">
        <v>0</v>
      </c>
      <c r="CK46" s="51">
        <v>0</v>
      </c>
      <c r="CL46" s="51">
        <v>2086.4163994957025</v>
      </c>
      <c r="CM46" s="51">
        <v>0</v>
      </c>
      <c r="CN46" s="51">
        <v>0</v>
      </c>
      <c r="CO46" s="51">
        <v>0</v>
      </c>
      <c r="CP46" s="51">
        <v>0</v>
      </c>
      <c r="CQ46" s="51">
        <v>0</v>
      </c>
      <c r="CR46" s="51">
        <v>0</v>
      </c>
      <c r="CS46" s="51">
        <v>0</v>
      </c>
      <c r="CT46" s="51">
        <v>0</v>
      </c>
      <c r="CU46" s="51">
        <v>0</v>
      </c>
      <c r="CV46" s="52">
        <f t="shared" si="8"/>
        <v>2086.4163994957025</v>
      </c>
      <c r="CX46" s="50">
        <v>1986</v>
      </c>
      <c r="CY46" s="51">
        <v>0</v>
      </c>
      <c r="CZ46" s="51">
        <v>0</v>
      </c>
      <c r="DA46" s="51">
        <v>2123.218859731041</v>
      </c>
      <c r="DB46" s="51">
        <v>0</v>
      </c>
      <c r="DC46" s="51">
        <v>0</v>
      </c>
      <c r="DD46" s="51">
        <v>0</v>
      </c>
      <c r="DE46" s="51">
        <v>0</v>
      </c>
      <c r="DF46" s="51">
        <v>0</v>
      </c>
      <c r="DG46" s="51">
        <v>0</v>
      </c>
      <c r="DH46" s="51">
        <v>0</v>
      </c>
      <c r="DI46" s="51">
        <v>0</v>
      </c>
      <c r="DJ46" s="51">
        <v>0</v>
      </c>
      <c r="DK46" s="52">
        <f t="shared" si="9"/>
        <v>2123.218859731041</v>
      </c>
      <c r="DM46" s="95">
        <v>1986</v>
      </c>
      <c r="DN46" s="96">
        <v>0</v>
      </c>
      <c r="DO46" s="96">
        <v>0</v>
      </c>
      <c r="DP46" s="96">
        <v>2123.218859731041</v>
      </c>
      <c r="DQ46" s="96">
        <v>0</v>
      </c>
      <c r="DR46" s="96">
        <v>0</v>
      </c>
      <c r="DS46" s="96">
        <v>0</v>
      </c>
      <c r="DT46" s="96">
        <v>0</v>
      </c>
      <c r="DU46" s="96">
        <v>0</v>
      </c>
      <c r="DV46" s="96">
        <v>0</v>
      </c>
      <c r="DW46" s="96">
        <v>0</v>
      </c>
      <c r="DX46" s="96">
        <v>0</v>
      </c>
      <c r="DY46" s="96">
        <v>0</v>
      </c>
      <c r="DZ46" s="96">
        <v>2123.218859731041</v>
      </c>
    </row>
    <row r="47" spans="1:130" x14ac:dyDescent="0.25">
      <c r="A47" s="61">
        <v>18415</v>
      </c>
      <c r="B47" s="96">
        <f t="shared" si="1"/>
        <v>1950</v>
      </c>
      <c r="C47" s="96">
        <f t="shared" si="2"/>
        <v>6</v>
      </c>
      <c r="D47" s="92">
        <v>0</v>
      </c>
      <c r="E47" s="92">
        <v>0</v>
      </c>
      <c r="F47" s="92">
        <v>0</v>
      </c>
      <c r="G47" s="92">
        <v>0</v>
      </c>
      <c r="H47" s="92">
        <v>0</v>
      </c>
      <c r="I47" s="92">
        <v>0</v>
      </c>
      <c r="J47" s="92">
        <v>0</v>
      </c>
      <c r="L47" s="50">
        <v>1987</v>
      </c>
      <c r="M47" s="51">
        <v>0</v>
      </c>
      <c r="N47" s="51">
        <v>0</v>
      </c>
      <c r="O47" s="51">
        <v>0</v>
      </c>
      <c r="P47" s="51">
        <v>0</v>
      </c>
      <c r="Q47" s="51">
        <v>0</v>
      </c>
      <c r="R47" s="51">
        <v>0</v>
      </c>
      <c r="S47" s="51">
        <v>0</v>
      </c>
      <c r="T47" s="51">
        <v>636.6911167157981</v>
      </c>
      <c r="U47" s="51">
        <v>0</v>
      </c>
      <c r="V47" s="51">
        <v>0</v>
      </c>
      <c r="W47" s="51">
        <v>0</v>
      </c>
      <c r="X47" s="51">
        <v>0</v>
      </c>
      <c r="Y47" s="52">
        <f t="shared" si="10"/>
        <v>636.6911167157981</v>
      </c>
      <c r="AA47" s="50">
        <v>1987</v>
      </c>
      <c r="AB47" s="51">
        <v>0</v>
      </c>
      <c r="AC47" s="51">
        <v>0</v>
      </c>
      <c r="AD47" s="51">
        <v>0</v>
      </c>
      <c r="AE47" s="51">
        <v>0</v>
      </c>
      <c r="AF47" s="51">
        <v>0</v>
      </c>
      <c r="AG47" s="51">
        <v>0</v>
      </c>
      <c r="AH47" s="51">
        <v>0</v>
      </c>
      <c r="AI47" s="51">
        <v>782.36080665848715</v>
      </c>
      <c r="AJ47" s="51">
        <v>0</v>
      </c>
      <c r="AK47" s="51">
        <v>0</v>
      </c>
      <c r="AL47" s="51">
        <v>0</v>
      </c>
      <c r="AM47" s="51">
        <v>0</v>
      </c>
      <c r="AN47" s="52">
        <f t="shared" si="11"/>
        <v>782.36080665848715</v>
      </c>
      <c r="AP47" s="50">
        <v>1987</v>
      </c>
      <c r="AQ47" s="51">
        <v>0</v>
      </c>
      <c r="AR47" s="51">
        <v>0</v>
      </c>
      <c r="AS47" s="51">
        <v>0</v>
      </c>
      <c r="AT47" s="51">
        <v>0</v>
      </c>
      <c r="AU47" s="51">
        <v>0</v>
      </c>
      <c r="AV47" s="51">
        <v>0</v>
      </c>
      <c r="AW47" s="51">
        <v>0</v>
      </c>
      <c r="AX47" s="51">
        <v>1227.5535669327728</v>
      </c>
      <c r="AY47" s="51">
        <v>0</v>
      </c>
      <c r="AZ47" s="51">
        <v>0</v>
      </c>
      <c r="BA47" s="51">
        <v>0</v>
      </c>
      <c r="BB47" s="51">
        <v>0</v>
      </c>
      <c r="BC47" s="52">
        <f t="shared" si="5"/>
        <v>1227.5535669327728</v>
      </c>
      <c r="BE47" s="50">
        <v>1987</v>
      </c>
      <c r="BF47" s="51">
        <v>0</v>
      </c>
      <c r="BG47" s="51">
        <v>0</v>
      </c>
      <c r="BH47" s="51">
        <v>0</v>
      </c>
      <c r="BI47" s="51">
        <v>0</v>
      </c>
      <c r="BJ47" s="51">
        <v>0</v>
      </c>
      <c r="BK47" s="51">
        <v>0</v>
      </c>
      <c r="BL47" s="51">
        <v>0</v>
      </c>
      <c r="BM47" s="51">
        <v>1261.1066977622686</v>
      </c>
      <c r="BN47" s="51">
        <v>0</v>
      </c>
      <c r="BO47" s="51">
        <v>0</v>
      </c>
      <c r="BP47" s="51">
        <v>0</v>
      </c>
      <c r="BQ47" s="51">
        <v>0</v>
      </c>
      <c r="BR47" s="52">
        <f t="shared" si="6"/>
        <v>1261.1066977622686</v>
      </c>
      <c r="BT47" s="50">
        <v>1987</v>
      </c>
      <c r="BU47" s="51">
        <v>0</v>
      </c>
      <c r="BV47" s="51">
        <v>0</v>
      </c>
      <c r="BW47" s="51">
        <v>0</v>
      </c>
      <c r="BX47" s="51">
        <v>0</v>
      </c>
      <c r="BY47" s="51">
        <v>0</v>
      </c>
      <c r="BZ47" s="51">
        <v>0</v>
      </c>
      <c r="CA47" s="51">
        <v>0</v>
      </c>
      <c r="CB47" s="51">
        <v>1288.9312452794115</v>
      </c>
      <c r="CC47" s="51">
        <v>0</v>
      </c>
      <c r="CD47" s="51">
        <v>0</v>
      </c>
      <c r="CE47" s="51">
        <v>0</v>
      </c>
      <c r="CF47" s="51">
        <v>0</v>
      </c>
      <c r="CG47" s="52">
        <f t="shared" si="7"/>
        <v>1288.9312452794115</v>
      </c>
      <c r="CI47" s="50">
        <v>1987</v>
      </c>
      <c r="CJ47" s="51">
        <v>0</v>
      </c>
      <c r="CK47" s="51">
        <v>0</v>
      </c>
      <c r="CL47" s="51">
        <v>0</v>
      </c>
      <c r="CM47" s="51">
        <v>0</v>
      </c>
      <c r="CN47" s="51">
        <v>0</v>
      </c>
      <c r="CO47" s="51">
        <v>0</v>
      </c>
      <c r="CP47" s="51">
        <v>0</v>
      </c>
      <c r="CQ47" s="51">
        <v>1809.4139576589071</v>
      </c>
      <c r="CR47" s="51">
        <v>0</v>
      </c>
      <c r="CS47" s="51">
        <v>0</v>
      </c>
      <c r="CT47" s="51">
        <v>0</v>
      </c>
      <c r="CU47" s="51">
        <v>0</v>
      </c>
      <c r="CV47" s="52">
        <f t="shared" si="8"/>
        <v>1809.4139576589071</v>
      </c>
      <c r="CX47" s="50">
        <v>1987</v>
      </c>
      <c r="CY47" s="51">
        <v>0</v>
      </c>
      <c r="CZ47" s="51">
        <v>0</v>
      </c>
      <c r="DA47" s="51">
        <v>0</v>
      </c>
      <c r="DB47" s="51">
        <v>0</v>
      </c>
      <c r="DC47" s="51">
        <v>0</v>
      </c>
      <c r="DD47" s="51">
        <v>0</v>
      </c>
      <c r="DE47" s="51">
        <v>0</v>
      </c>
      <c r="DF47" s="51">
        <v>1841.330350399159</v>
      </c>
      <c r="DG47" s="51">
        <v>0</v>
      </c>
      <c r="DH47" s="51">
        <v>0</v>
      </c>
      <c r="DI47" s="51">
        <v>0</v>
      </c>
      <c r="DJ47" s="51">
        <v>0</v>
      </c>
      <c r="DK47" s="52">
        <f t="shared" si="9"/>
        <v>1841.330350399159</v>
      </c>
      <c r="DM47" s="95">
        <v>1987</v>
      </c>
      <c r="DN47" s="96">
        <v>0</v>
      </c>
      <c r="DO47" s="96">
        <v>0</v>
      </c>
      <c r="DP47" s="96">
        <v>0</v>
      </c>
      <c r="DQ47" s="96">
        <v>0</v>
      </c>
      <c r="DR47" s="96">
        <v>0</v>
      </c>
      <c r="DS47" s="96">
        <v>0</v>
      </c>
      <c r="DT47" s="96">
        <v>0</v>
      </c>
      <c r="DU47" s="96">
        <v>1841.330350399159</v>
      </c>
      <c r="DV47" s="96">
        <v>0</v>
      </c>
      <c r="DW47" s="96">
        <v>0</v>
      </c>
      <c r="DX47" s="96">
        <v>0</v>
      </c>
      <c r="DY47" s="96">
        <v>0</v>
      </c>
      <c r="DZ47" s="96">
        <v>1841.330350399159</v>
      </c>
    </row>
    <row r="48" spans="1:130" x14ac:dyDescent="0.25">
      <c r="A48" s="61">
        <v>18445</v>
      </c>
      <c r="B48" s="96">
        <f t="shared" si="1"/>
        <v>1950</v>
      </c>
      <c r="C48" s="96">
        <f t="shared" si="2"/>
        <v>7</v>
      </c>
      <c r="D48" s="92">
        <v>0</v>
      </c>
      <c r="E48" s="92">
        <v>0</v>
      </c>
      <c r="F48" s="92">
        <v>0</v>
      </c>
      <c r="G48" s="92">
        <v>0</v>
      </c>
      <c r="H48" s="92">
        <v>0</v>
      </c>
      <c r="I48" s="92">
        <v>0</v>
      </c>
      <c r="J48" s="92">
        <v>0</v>
      </c>
      <c r="L48" s="50">
        <v>1988</v>
      </c>
      <c r="M48" s="51">
        <v>0</v>
      </c>
      <c r="N48" s="51">
        <v>0</v>
      </c>
      <c r="O48" s="51">
        <v>738.20156702753127</v>
      </c>
      <c r="P48" s="51">
        <v>0</v>
      </c>
      <c r="Q48" s="51">
        <v>0</v>
      </c>
      <c r="R48" s="51">
        <v>0</v>
      </c>
      <c r="S48" s="51">
        <v>0</v>
      </c>
      <c r="T48" s="51">
        <v>0</v>
      </c>
      <c r="U48" s="51">
        <v>0</v>
      </c>
      <c r="V48" s="51">
        <v>0</v>
      </c>
      <c r="W48" s="51">
        <v>0</v>
      </c>
      <c r="X48" s="51">
        <v>0</v>
      </c>
      <c r="Y48" s="52">
        <f t="shared" si="10"/>
        <v>738.20156702753127</v>
      </c>
      <c r="AA48" s="50">
        <v>1988</v>
      </c>
      <c r="AB48" s="51">
        <v>0</v>
      </c>
      <c r="AC48" s="51">
        <v>0</v>
      </c>
      <c r="AD48" s="51">
        <v>907.09601295413859</v>
      </c>
      <c r="AE48" s="51">
        <v>0</v>
      </c>
      <c r="AF48" s="51">
        <v>0</v>
      </c>
      <c r="AG48" s="51">
        <v>0</v>
      </c>
      <c r="AH48" s="51">
        <v>0</v>
      </c>
      <c r="AI48" s="51">
        <v>0</v>
      </c>
      <c r="AJ48" s="51">
        <v>0</v>
      </c>
      <c r="AK48" s="51">
        <v>0</v>
      </c>
      <c r="AL48" s="51">
        <v>0</v>
      </c>
      <c r="AM48" s="51">
        <v>0</v>
      </c>
      <c r="AN48" s="52">
        <f t="shared" si="11"/>
        <v>907.09601295413859</v>
      </c>
      <c r="AP48" s="50">
        <v>1988</v>
      </c>
      <c r="AQ48" s="51">
        <v>0</v>
      </c>
      <c r="AR48" s="51">
        <v>0</v>
      </c>
      <c r="AS48" s="51">
        <v>1423.2678027523095</v>
      </c>
      <c r="AT48" s="51">
        <v>0</v>
      </c>
      <c r="AU48" s="51">
        <v>0</v>
      </c>
      <c r="AV48" s="51">
        <v>0</v>
      </c>
      <c r="AW48" s="51">
        <v>0</v>
      </c>
      <c r="AX48" s="51">
        <v>0</v>
      </c>
      <c r="AY48" s="51">
        <v>0</v>
      </c>
      <c r="AZ48" s="51">
        <v>0</v>
      </c>
      <c r="BA48" s="51">
        <v>0</v>
      </c>
      <c r="BB48" s="51">
        <v>0</v>
      </c>
      <c r="BC48" s="52">
        <f t="shared" si="5"/>
        <v>1423.2678027523095</v>
      </c>
      <c r="BE48" s="50">
        <v>1988</v>
      </c>
      <c r="BF48" s="51">
        <v>0</v>
      </c>
      <c r="BG48" s="51">
        <v>0</v>
      </c>
      <c r="BH48" s="51">
        <v>1462.1704560275393</v>
      </c>
      <c r="BI48" s="51">
        <v>0</v>
      </c>
      <c r="BJ48" s="51">
        <v>0</v>
      </c>
      <c r="BK48" s="51">
        <v>0</v>
      </c>
      <c r="BL48" s="51">
        <v>0</v>
      </c>
      <c r="BM48" s="51">
        <v>0</v>
      </c>
      <c r="BN48" s="51">
        <v>0</v>
      </c>
      <c r="BO48" s="51">
        <v>0</v>
      </c>
      <c r="BP48" s="51">
        <v>0</v>
      </c>
      <c r="BQ48" s="51">
        <v>0</v>
      </c>
      <c r="BR48" s="52">
        <f t="shared" si="6"/>
        <v>1462.1704560275393</v>
      </c>
      <c r="BT48" s="50">
        <v>1988</v>
      </c>
      <c r="BU48" s="51">
        <v>0</v>
      </c>
      <c r="BV48" s="51">
        <v>0</v>
      </c>
      <c r="BW48" s="51">
        <v>1494.4311928899251</v>
      </c>
      <c r="BX48" s="51">
        <v>0</v>
      </c>
      <c r="BY48" s="51">
        <v>0</v>
      </c>
      <c r="BZ48" s="51">
        <v>0</v>
      </c>
      <c r="CA48" s="51">
        <v>0</v>
      </c>
      <c r="CB48" s="51">
        <v>0</v>
      </c>
      <c r="CC48" s="51">
        <v>0</v>
      </c>
      <c r="CD48" s="51">
        <v>0</v>
      </c>
      <c r="CE48" s="51">
        <v>0</v>
      </c>
      <c r="CF48" s="51">
        <v>0</v>
      </c>
      <c r="CG48" s="52">
        <f t="shared" si="7"/>
        <v>1494.4311928899251</v>
      </c>
      <c r="CI48" s="50">
        <v>1988</v>
      </c>
      <c r="CJ48" s="51">
        <v>0</v>
      </c>
      <c r="CK48" s="51">
        <v>0</v>
      </c>
      <c r="CL48" s="51">
        <v>2097.8967412569036</v>
      </c>
      <c r="CM48" s="51">
        <v>0</v>
      </c>
      <c r="CN48" s="51">
        <v>0</v>
      </c>
      <c r="CO48" s="51">
        <v>0</v>
      </c>
      <c r="CP48" s="51">
        <v>0</v>
      </c>
      <c r="CQ48" s="51">
        <v>0</v>
      </c>
      <c r="CR48" s="51">
        <v>0</v>
      </c>
      <c r="CS48" s="51">
        <v>0</v>
      </c>
      <c r="CT48" s="51">
        <v>0</v>
      </c>
      <c r="CU48" s="51">
        <v>0</v>
      </c>
      <c r="CV48" s="52">
        <f t="shared" si="8"/>
        <v>2097.8967412569036</v>
      </c>
      <c r="CX48" s="50">
        <v>1988</v>
      </c>
      <c r="CY48" s="51">
        <v>0</v>
      </c>
      <c r="CZ48" s="51">
        <v>0</v>
      </c>
      <c r="DA48" s="51">
        <v>2134.9017041284642</v>
      </c>
      <c r="DB48" s="51">
        <v>0</v>
      </c>
      <c r="DC48" s="51">
        <v>0</v>
      </c>
      <c r="DD48" s="51">
        <v>0</v>
      </c>
      <c r="DE48" s="51">
        <v>0</v>
      </c>
      <c r="DF48" s="51">
        <v>0</v>
      </c>
      <c r="DG48" s="51">
        <v>0</v>
      </c>
      <c r="DH48" s="51">
        <v>0</v>
      </c>
      <c r="DI48" s="51">
        <v>0</v>
      </c>
      <c r="DJ48" s="51">
        <v>0</v>
      </c>
      <c r="DK48" s="52">
        <f t="shared" si="9"/>
        <v>2134.9017041284642</v>
      </c>
      <c r="DM48" s="95">
        <v>1988</v>
      </c>
      <c r="DN48" s="96">
        <v>0</v>
      </c>
      <c r="DO48" s="96">
        <v>0</v>
      </c>
      <c r="DP48" s="96">
        <v>2134.9017041284642</v>
      </c>
      <c r="DQ48" s="96">
        <v>0</v>
      </c>
      <c r="DR48" s="96">
        <v>0</v>
      </c>
      <c r="DS48" s="96">
        <v>0</v>
      </c>
      <c r="DT48" s="96">
        <v>0</v>
      </c>
      <c r="DU48" s="96">
        <v>0</v>
      </c>
      <c r="DV48" s="96">
        <v>0</v>
      </c>
      <c r="DW48" s="96">
        <v>0</v>
      </c>
      <c r="DX48" s="96">
        <v>0</v>
      </c>
      <c r="DY48" s="96">
        <v>0</v>
      </c>
      <c r="DZ48" s="96">
        <v>2134.9017041284642</v>
      </c>
    </row>
    <row r="49" spans="1:130" x14ac:dyDescent="0.25">
      <c r="A49" s="61">
        <v>18476</v>
      </c>
      <c r="B49" s="96">
        <f t="shared" si="1"/>
        <v>1950</v>
      </c>
      <c r="C49" s="96">
        <f t="shared" si="2"/>
        <v>8</v>
      </c>
      <c r="D49" s="92">
        <v>0</v>
      </c>
      <c r="E49" s="92">
        <v>0</v>
      </c>
      <c r="F49" s="92">
        <v>0</v>
      </c>
      <c r="G49" s="92">
        <v>0</v>
      </c>
      <c r="H49" s="92">
        <v>0</v>
      </c>
      <c r="I49" s="92">
        <v>0</v>
      </c>
      <c r="J49" s="92">
        <v>0</v>
      </c>
      <c r="L49" s="50">
        <v>1989</v>
      </c>
      <c r="M49" s="51">
        <v>0</v>
      </c>
      <c r="N49" s="51">
        <v>0</v>
      </c>
      <c r="O49" s="51">
        <v>738.20156702753127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v>0</v>
      </c>
      <c r="Y49" s="52">
        <f t="shared" si="10"/>
        <v>738.20156702753127</v>
      </c>
      <c r="AA49" s="50">
        <v>1989</v>
      </c>
      <c r="AB49" s="51">
        <v>0</v>
      </c>
      <c r="AC49" s="51">
        <v>0</v>
      </c>
      <c r="AD49" s="51">
        <v>907.09601295413859</v>
      </c>
      <c r="AE49" s="51">
        <v>0</v>
      </c>
      <c r="AF49" s="51">
        <v>0</v>
      </c>
      <c r="AG49" s="51">
        <v>0</v>
      </c>
      <c r="AH49" s="51">
        <v>0</v>
      </c>
      <c r="AI49" s="51">
        <v>0</v>
      </c>
      <c r="AJ49" s="51">
        <v>0</v>
      </c>
      <c r="AK49" s="51">
        <v>0</v>
      </c>
      <c r="AL49" s="51">
        <v>0</v>
      </c>
      <c r="AM49" s="51">
        <v>0</v>
      </c>
      <c r="AN49" s="52">
        <f t="shared" si="11"/>
        <v>907.09601295413859</v>
      </c>
      <c r="AP49" s="50">
        <v>1989</v>
      </c>
      <c r="AQ49" s="51">
        <v>0</v>
      </c>
      <c r="AR49" s="51">
        <v>0</v>
      </c>
      <c r="AS49" s="51">
        <v>1423.2678027523095</v>
      </c>
      <c r="AT49" s="51">
        <v>0</v>
      </c>
      <c r="AU49" s="51">
        <v>0</v>
      </c>
      <c r="AV49" s="51">
        <v>0</v>
      </c>
      <c r="AW49" s="51">
        <v>0</v>
      </c>
      <c r="AX49" s="51">
        <v>0</v>
      </c>
      <c r="AY49" s="51">
        <v>0</v>
      </c>
      <c r="AZ49" s="51">
        <v>0</v>
      </c>
      <c r="BA49" s="51">
        <v>0</v>
      </c>
      <c r="BB49" s="51">
        <v>0</v>
      </c>
      <c r="BC49" s="52">
        <f t="shared" si="5"/>
        <v>1423.2678027523095</v>
      </c>
      <c r="BE49" s="50">
        <v>1989</v>
      </c>
      <c r="BF49" s="51">
        <v>0</v>
      </c>
      <c r="BG49" s="51">
        <v>0</v>
      </c>
      <c r="BH49" s="51">
        <v>1462.1704560275393</v>
      </c>
      <c r="BI49" s="51">
        <v>0</v>
      </c>
      <c r="BJ49" s="51">
        <v>0</v>
      </c>
      <c r="BK49" s="51">
        <v>0</v>
      </c>
      <c r="BL49" s="51">
        <v>0</v>
      </c>
      <c r="BM49" s="51">
        <v>0</v>
      </c>
      <c r="BN49" s="51">
        <v>0</v>
      </c>
      <c r="BO49" s="51">
        <v>0</v>
      </c>
      <c r="BP49" s="51">
        <v>0</v>
      </c>
      <c r="BQ49" s="51">
        <v>0</v>
      </c>
      <c r="BR49" s="52">
        <f t="shared" si="6"/>
        <v>1462.1704560275393</v>
      </c>
      <c r="BT49" s="50">
        <v>1989</v>
      </c>
      <c r="BU49" s="51">
        <v>0</v>
      </c>
      <c r="BV49" s="51">
        <v>0</v>
      </c>
      <c r="BW49" s="51">
        <v>1494.4311928899251</v>
      </c>
      <c r="BX49" s="51">
        <v>0</v>
      </c>
      <c r="BY49" s="51">
        <v>0</v>
      </c>
      <c r="BZ49" s="51">
        <v>0</v>
      </c>
      <c r="CA49" s="51">
        <v>0</v>
      </c>
      <c r="CB49" s="51">
        <v>0</v>
      </c>
      <c r="CC49" s="51">
        <v>0</v>
      </c>
      <c r="CD49" s="51">
        <v>0</v>
      </c>
      <c r="CE49" s="51">
        <v>0</v>
      </c>
      <c r="CF49" s="51">
        <v>0</v>
      </c>
      <c r="CG49" s="52">
        <f t="shared" si="7"/>
        <v>1494.4311928899251</v>
      </c>
      <c r="CI49" s="50">
        <v>1989</v>
      </c>
      <c r="CJ49" s="51">
        <v>0</v>
      </c>
      <c r="CK49" s="51">
        <v>0</v>
      </c>
      <c r="CL49" s="51">
        <v>2097.8967412569036</v>
      </c>
      <c r="CM49" s="51">
        <v>0</v>
      </c>
      <c r="CN49" s="51">
        <v>0</v>
      </c>
      <c r="CO49" s="51">
        <v>0</v>
      </c>
      <c r="CP49" s="51">
        <v>0</v>
      </c>
      <c r="CQ49" s="51">
        <v>0</v>
      </c>
      <c r="CR49" s="51">
        <v>0</v>
      </c>
      <c r="CS49" s="51">
        <v>0</v>
      </c>
      <c r="CT49" s="51">
        <v>0</v>
      </c>
      <c r="CU49" s="51">
        <v>0</v>
      </c>
      <c r="CV49" s="52">
        <f t="shared" si="8"/>
        <v>2097.8967412569036</v>
      </c>
      <c r="CX49" s="50">
        <v>1989</v>
      </c>
      <c r="CY49" s="51">
        <v>0</v>
      </c>
      <c r="CZ49" s="51">
        <v>0</v>
      </c>
      <c r="DA49" s="51">
        <v>2134.9017041284642</v>
      </c>
      <c r="DB49" s="51">
        <v>0</v>
      </c>
      <c r="DC49" s="51">
        <v>0</v>
      </c>
      <c r="DD49" s="51">
        <v>0</v>
      </c>
      <c r="DE49" s="51">
        <v>0</v>
      </c>
      <c r="DF49" s="51">
        <v>0</v>
      </c>
      <c r="DG49" s="51">
        <v>0</v>
      </c>
      <c r="DH49" s="51">
        <v>0</v>
      </c>
      <c r="DI49" s="51">
        <v>0</v>
      </c>
      <c r="DJ49" s="51">
        <v>0</v>
      </c>
      <c r="DK49" s="52">
        <f t="shared" si="9"/>
        <v>2134.9017041284642</v>
      </c>
      <c r="DM49" s="95">
        <v>1989</v>
      </c>
      <c r="DN49" s="96">
        <v>0</v>
      </c>
      <c r="DO49" s="96">
        <v>0</v>
      </c>
      <c r="DP49" s="96">
        <v>2134.9017041284642</v>
      </c>
      <c r="DQ49" s="96">
        <v>0</v>
      </c>
      <c r="DR49" s="96">
        <v>0</v>
      </c>
      <c r="DS49" s="96">
        <v>0</v>
      </c>
      <c r="DT49" s="96">
        <v>0</v>
      </c>
      <c r="DU49" s="96">
        <v>0</v>
      </c>
      <c r="DV49" s="96">
        <v>0</v>
      </c>
      <c r="DW49" s="96">
        <v>0</v>
      </c>
      <c r="DX49" s="96">
        <v>0</v>
      </c>
      <c r="DY49" s="96">
        <v>0</v>
      </c>
      <c r="DZ49" s="96">
        <v>2134.9017041284642</v>
      </c>
    </row>
    <row r="50" spans="1:130" x14ac:dyDescent="0.25">
      <c r="A50" s="61">
        <v>18507</v>
      </c>
      <c r="B50" s="96">
        <f t="shared" si="1"/>
        <v>1950</v>
      </c>
      <c r="C50" s="96">
        <f t="shared" si="2"/>
        <v>9</v>
      </c>
      <c r="D50" s="92">
        <v>0</v>
      </c>
      <c r="E50" s="92">
        <v>0</v>
      </c>
      <c r="F50" s="92">
        <v>0</v>
      </c>
      <c r="G50" s="92">
        <v>0</v>
      </c>
      <c r="H50" s="92">
        <v>0</v>
      </c>
      <c r="I50" s="92">
        <v>0</v>
      </c>
      <c r="J50" s="92">
        <v>0</v>
      </c>
      <c r="L50" s="50">
        <v>1990</v>
      </c>
      <c r="M50" s="51">
        <v>0</v>
      </c>
      <c r="N50" s="51">
        <v>0</v>
      </c>
      <c r="O50" s="51">
        <v>738.20156702753127</v>
      </c>
      <c r="P50" s="51">
        <v>0</v>
      </c>
      <c r="Q50" s="51">
        <v>0</v>
      </c>
      <c r="R50" s="51">
        <v>0</v>
      </c>
      <c r="S50" s="51">
        <v>0</v>
      </c>
      <c r="T50" s="51">
        <v>0</v>
      </c>
      <c r="U50" s="51">
        <v>0</v>
      </c>
      <c r="V50" s="51">
        <v>0</v>
      </c>
      <c r="W50" s="51">
        <v>0</v>
      </c>
      <c r="X50" s="51">
        <v>0</v>
      </c>
      <c r="Y50" s="52">
        <f t="shared" si="10"/>
        <v>738.20156702753127</v>
      </c>
      <c r="AA50" s="50">
        <v>1990</v>
      </c>
      <c r="AB50" s="51">
        <v>0</v>
      </c>
      <c r="AC50" s="51">
        <v>0</v>
      </c>
      <c r="AD50" s="51">
        <v>907.09601295413859</v>
      </c>
      <c r="AE50" s="51">
        <v>0</v>
      </c>
      <c r="AF50" s="51">
        <v>0</v>
      </c>
      <c r="AG50" s="51">
        <v>0</v>
      </c>
      <c r="AH50" s="51">
        <v>0</v>
      </c>
      <c r="AI50" s="51">
        <v>0</v>
      </c>
      <c r="AJ50" s="51">
        <v>0</v>
      </c>
      <c r="AK50" s="51">
        <v>0</v>
      </c>
      <c r="AL50" s="51">
        <v>0</v>
      </c>
      <c r="AM50" s="51">
        <v>0</v>
      </c>
      <c r="AN50" s="52">
        <f t="shared" si="11"/>
        <v>907.09601295413859</v>
      </c>
      <c r="AP50" s="50">
        <v>1990</v>
      </c>
      <c r="AQ50" s="51">
        <v>0</v>
      </c>
      <c r="AR50" s="51">
        <v>0</v>
      </c>
      <c r="AS50" s="51">
        <v>1423.2678027523095</v>
      </c>
      <c r="AT50" s="51">
        <v>0</v>
      </c>
      <c r="AU50" s="51">
        <v>0</v>
      </c>
      <c r="AV50" s="51">
        <v>0</v>
      </c>
      <c r="AW50" s="51">
        <v>0</v>
      </c>
      <c r="AX50" s="51">
        <v>0</v>
      </c>
      <c r="AY50" s="51">
        <v>0</v>
      </c>
      <c r="AZ50" s="51">
        <v>0</v>
      </c>
      <c r="BA50" s="51">
        <v>0</v>
      </c>
      <c r="BB50" s="51">
        <v>0</v>
      </c>
      <c r="BC50" s="52">
        <f t="shared" si="5"/>
        <v>1423.2678027523095</v>
      </c>
      <c r="BE50" s="50">
        <v>1990</v>
      </c>
      <c r="BF50" s="51">
        <v>0</v>
      </c>
      <c r="BG50" s="51">
        <v>0</v>
      </c>
      <c r="BH50" s="51">
        <v>1462.1704560275393</v>
      </c>
      <c r="BI50" s="51">
        <v>0</v>
      </c>
      <c r="BJ50" s="51">
        <v>0</v>
      </c>
      <c r="BK50" s="51">
        <v>0</v>
      </c>
      <c r="BL50" s="51">
        <v>0</v>
      </c>
      <c r="BM50" s="51">
        <v>0</v>
      </c>
      <c r="BN50" s="51">
        <v>0</v>
      </c>
      <c r="BO50" s="51">
        <v>0</v>
      </c>
      <c r="BP50" s="51">
        <v>0</v>
      </c>
      <c r="BQ50" s="51">
        <v>0</v>
      </c>
      <c r="BR50" s="52">
        <f t="shared" si="6"/>
        <v>1462.1704560275393</v>
      </c>
      <c r="BT50" s="50">
        <v>1990</v>
      </c>
      <c r="BU50" s="51">
        <v>0</v>
      </c>
      <c r="BV50" s="51">
        <v>0</v>
      </c>
      <c r="BW50" s="51">
        <v>1494.4311928899251</v>
      </c>
      <c r="BX50" s="51">
        <v>0</v>
      </c>
      <c r="BY50" s="51">
        <v>0</v>
      </c>
      <c r="BZ50" s="51">
        <v>0</v>
      </c>
      <c r="CA50" s="51">
        <v>0</v>
      </c>
      <c r="CB50" s="51">
        <v>0</v>
      </c>
      <c r="CC50" s="51">
        <v>0</v>
      </c>
      <c r="CD50" s="51">
        <v>0</v>
      </c>
      <c r="CE50" s="51">
        <v>0</v>
      </c>
      <c r="CF50" s="51">
        <v>0</v>
      </c>
      <c r="CG50" s="52">
        <f t="shared" si="7"/>
        <v>1494.4311928899251</v>
      </c>
      <c r="CI50" s="50">
        <v>1990</v>
      </c>
      <c r="CJ50" s="51">
        <v>0</v>
      </c>
      <c r="CK50" s="51">
        <v>0</v>
      </c>
      <c r="CL50" s="51">
        <v>2097.8967412569036</v>
      </c>
      <c r="CM50" s="51">
        <v>0</v>
      </c>
      <c r="CN50" s="51">
        <v>0</v>
      </c>
      <c r="CO50" s="51">
        <v>0</v>
      </c>
      <c r="CP50" s="51">
        <v>0</v>
      </c>
      <c r="CQ50" s="51">
        <v>0</v>
      </c>
      <c r="CR50" s="51">
        <v>0</v>
      </c>
      <c r="CS50" s="51">
        <v>0</v>
      </c>
      <c r="CT50" s="51">
        <v>0</v>
      </c>
      <c r="CU50" s="51">
        <v>0</v>
      </c>
      <c r="CV50" s="52">
        <f t="shared" si="8"/>
        <v>2097.8967412569036</v>
      </c>
      <c r="CX50" s="50">
        <v>1990</v>
      </c>
      <c r="CY50" s="51">
        <v>0</v>
      </c>
      <c r="CZ50" s="51">
        <v>0</v>
      </c>
      <c r="DA50" s="51">
        <v>2134.9017041284642</v>
      </c>
      <c r="DB50" s="51">
        <v>0</v>
      </c>
      <c r="DC50" s="51">
        <v>0</v>
      </c>
      <c r="DD50" s="51">
        <v>0</v>
      </c>
      <c r="DE50" s="51">
        <v>0</v>
      </c>
      <c r="DF50" s="51">
        <v>0</v>
      </c>
      <c r="DG50" s="51">
        <v>0</v>
      </c>
      <c r="DH50" s="51">
        <v>0</v>
      </c>
      <c r="DI50" s="51">
        <v>0</v>
      </c>
      <c r="DJ50" s="51">
        <v>0</v>
      </c>
      <c r="DK50" s="52">
        <f t="shared" si="9"/>
        <v>2134.9017041284642</v>
      </c>
      <c r="DM50" s="95">
        <v>1990</v>
      </c>
      <c r="DN50" s="96">
        <v>0</v>
      </c>
      <c r="DO50" s="96">
        <v>0</v>
      </c>
      <c r="DP50" s="96">
        <v>2134.9017041284642</v>
      </c>
      <c r="DQ50" s="96">
        <v>0</v>
      </c>
      <c r="DR50" s="96">
        <v>0</v>
      </c>
      <c r="DS50" s="96">
        <v>0</v>
      </c>
      <c r="DT50" s="96">
        <v>0</v>
      </c>
      <c r="DU50" s="96">
        <v>0</v>
      </c>
      <c r="DV50" s="96">
        <v>0</v>
      </c>
      <c r="DW50" s="96">
        <v>0</v>
      </c>
      <c r="DX50" s="96">
        <v>0</v>
      </c>
      <c r="DY50" s="96">
        <v>0</v>
      </c>
      <c r="DZ50" s="96">
        <v>2134.9017041284642</v>
      </c>
    </row>
    <row r="51" spans="1:130" x14ac:dyDescent="0.25">
      <c r="A51" s="61">
        <v>18537</v>
      </c>
      <c r="B51" s="96">
        <f t="shared" si="1"/>
        <v>1950</v>
      </c>
      <c r="C51" s="96">
        <f t="shared" si="2"/>
        <v>10</v>
      </c>
      <c r="D51" s="92">
        <v>0</v>
      </c>
      <c r="E51" s="92">
        <v>0</v>
      </c>
      <c r="F51" s="92">
        <v>0</v>
      </c>
      <c r="G51" s="92">
        <v>0</v>
      </c>
      <c r="H51" s="92">
        <v>0</v>
      </c>
      <c r="I51" s="92">
        <v>0</v>
      </c>
      <c r="J51" s="92">
        <v>0</v>
      </c>
      <c r="L51" s="50">
        <v>1991</v>
      </c>
      <c r="M51" s="51">
        <v>0</v>
      </c>
      <c r="N51" s="51">
        <v>0</v>
      </c>
      <c r="O51" s="51">
        <v>717.35180036825182</v>
      </c>
      <c r="P51" s="51">
        <v>0</v>
      </c>
      <c r="Q51" s="51">
        <v>0</v>
      </c>
      <c r="R51" s="51">
        <v>0</v>
      </c>
      <c r="S51" s="51">
        <v>0</v>
      </c>
      <c r="T51" s="51">
        <v>0</v>
      </c>
      <c r="U51" s="51">
        <v>0</v>
      </c>
      <c r="V51" s="51">
        <v>0</v>
      </c>
      <c r="W51" s="51">
        <v>0</v>
      </c>
      <c r="X51" s="51">
        <v>0</v>
      </c>
      <c r="Y51" s="52">
        <f t="shared" si="10"/>
        <v>717.35180036825182</v>
      </c>
      <c r="AA51" s="50">
        <v>1991</v>
      </c>
      <c r="AB51" s="51">
        <v>0</v>
      </c>
      <c r="AC51" s="51">
        <v>0</v>
      </c>
      <c r="AD51" s="51">
        <v>881.475991198006</v>
      </c>
      <c r="AE51" s="51">
        <v>0</v>
      </c>
      <c r="AF51" s="51">
        <v>0</v>
      </c>
      <c r="AG51" s="51">
        <v>0</v>
      </c>
      <c r="AH51" s="51">
        <v>0</v>
      </c>
      <c r="AI51" s="51">
        <v>0</v>
      </c>
      <c r="AJ51" s="51">
        <v>0</v>
      </c>
      <c r="AK51" s="51">
        <v>0</v>
      </c>
      <c r="AL51" s="51">
        <v>0</v>
      </c>
      <c r="AM51" s="51">
        <v>0</v>
      </c>
      <c r="AN51" s="52">
        <f t="shared" si="11"/>
        <v>881.475991198006</v>
      </c>
      <c r="AP51" s="50">
        <v>1991</v>
      </c>
      <c r="AQ51" s="51">
        <v>0</v>
      </c>
      <c r="AR51" s="51">
        <v>0</v>
      </c>
      <c r="AS51" s="51">
        <v>1383.0690238462437</v>
      </c>
      <c r="AT51" s="51">
        <v>0</v>
      </c>
      <c r="AU51" s="51">
        <v>0</v>
      </c>
      <c r="AV51" s="51">
        <v>0</v>
      </c>
      <c r="AW51" s="51">
        <v>0</v>
      </c>
      <c r="AX51" s="51">
        <v>0</v>
      </c>
      <c r="AY51" s="51">
        <v>0</v>
      </c>
      <c r="AZ51" s="51">
        <v>0</v>
      </c>
      <c r="BA51" s="51">
        <v>0</v>
      </c>
      <c r="BB51" s="51">
        <v>0</v>
      </c>
      <c r="BC51" s="52">
        <f t="shared" si="5"/>
        <v>1383.0690238462437</v>
      </c>
      <c r="BE51" s="50">
        <v>1991</v>
      </c>
      <c r="BF51" s="51">
        <v>0</v>
      </c>
      <c r="BG51" s="51">
        <v>0</v>
      </c>
      <c r="BH51" s="51">
        <v>1420.8729104980412</v>
      </c>
      <c r="BI51" s="51">
        <v>0</v>
      </c>
      <c r="BJ51" s="51">
        <v>0</v>
      </c>
      <c r="BK51" s="51">
        <v>0</v>
      </c>
      <c r="BL51" s="51">
        <v>0</v>
      </c>
      <c r="BM51" s="51">
        <v>0</v>
      </c>
      <c r="BN51" s="51">
        <v>0</v>
      </c>
      <c r="BO51" s="51">
        <v>0</v>
      </c>
      <c r="BP51" s="51">
        <v>0</v>
      </c>
      <c r="BQ51" s="51">
        <v>0</v>
      </c>
      <c r="BR51" s="52">
        <f t="shared" si="6"/>
        <v>1420.8729104980412</v>
      </c>
      <c r="BT51" s="50">
        <v>1991</v>
      </c>
      <c r="BU51" s="51">
        <v>0</v>
      </c>
      <c r="BV51" s="51">
        <v>0</v>
      </c>
      <c r="BW51" s="51">
        <v>1452.222475038556</v>
      </c>
      <c r="BX51" s="51">
        <v>0</v>
      </c>
      <c r="BY51" s="51">
        <v>0</v>
      </c>
      <c r="BZ51" s="51">
        <v>0</v>
      </c>
      <c r="CA51" s="51">
        <v>0</v>
      </c>
      <c r="CB51" s="51">
        <v>0</v>
      </c>
      <c r="CC51" s="51">
        <v>0</v>
      </c>
      <c r="CD51" s="51">
        <v>0</v>
      </c>
      <c r="CE51" s="51">
        <v>0</v>
      </c>
      <c r="CF51" s="51">
        <v>0</v>
      </c>
      <c r="CG51" s="52">
        <f t="shared" si="7"/>
        <v>1452.222475038556</v>
      </c>
      <c r="CI51" s="50">
        <v>1991</v>
      </c>
      <c r="CJ51" s="51">
        <v>0</v>
      </c>
      <c r="CK51" s="51">
        <v>0</v>
      </c>
      <c r="CL51" s="51">
        <v>2038.643741149363</v>
      </c>
      <c r="CM51" s="51">
        <v>0</v>
      </c>
      <c r="CN51" s="51">
        <v>0</v>
      </c>
      <c r="CO51" s="51">
        <v>0</v>
      </c>
      <c r="CP51" s="51">
        <v>0</v>
      </c>
      <c r="CQ51" s="51">
        <v>0</v>
      </c>
      <c r="CR51" s="51">
        <v>0</v>
      </c>
      <c r="CS51" s="51">
        <v>0</v>
      </c>
      <c r="CT51" s="51">
        <v>0</v>
      </c>
      <c r="CU51" s="51">
        <v>0</v>
      </c>
      <c r="CV51" s="52">
        <f t="shared" si="8"/>
        <v>2038.643741149363</v>
      </c>
      <c r="CX51" s="50">
        <v>1991</v>
      </c>
      <c r="CY51" s="51">
        <v>0</v>
      </c>
      <c r="CZ51" s="51">
        <v>0</v>
      </c>
      <c r="DA51" s="51">
        <v>2074.6035357693654</v>
      </c>
      <c r="DB51" s="51">
        <v>0</v>
      </c>
      <c r="DC51" s="51">
        <v>0</v>
      </c>
      <c r="DD51" s="51">
        <v>0</v>
      </c>
      <c r="DE51" s="51">
        <v>0</v>
      </c>
      <c r="DF51" s="51">
        <v>0</v>
      </c>
      <c r="DG51" s="51">
        <v>0</v>
      </c>
      <c r="DH51" s="51">
        <v>0</v>
      </c>
      <c r="DI51" s="51">
        <v>0</v>
      </c>
      <c r="DJ51" s="51">
        <v>0</v>
      </c>
      <c r="DK51" s="52">
        <f t="shared" si="9"/>
        <v>2074.6035357693654</v>
      </c>
      <c r="DM51" s="95">
        <v>1991</v>
      </c>
      <c r="DN51" s="96">
        <v>0</v>
      </c>
      <c r="DO51" s="96">
        <v>0</v>
      </c>
      <c r="DP51" s="96">
        <v>2074.6035357693654</v>
      </c>
      <c r="DQ51" s="96">
        <v>0</v>
      </c>
      <c r="DR51" s="96">
        <v>0</v>
      </c>
      <c r="DS51" s="96">
        <v>0</v>
      </c>
      <c r="DT51" s="96">
        <v>0</v>
      </c>
      <c r="DU51" s="96">
        <v>0</v>
      </c>
      <c r="DV51" s="96">
        <v>0</v>
      </c>
      <c r="DW51" s="96">
        <v>0</v>
      </c>
      <c r="DX51" s="96">
        <v>0</v>
      </c>
      <c r="DY51" s="96">
        <v>0</v>
      </c>
      <c r="DZ51" s="96">
        <v>2074.6035357693654</v>
      </c>
    </row>
    <row r="52" spans="1:130" x14ac:dyDescent="0.25">
      <c r="A52" s="61">
        <v>18568</v>
      </c>
      <c r="B52" s="96">
        <f t="shared" si="1"/>
        <v>1950</v>
      </c>
      <c r="C52" s="96">
        <f t="shared" si="2"/>
        <v>11</v>
      </c>
      <c r="D52" s="92">
        <v>0</v>
      </c>
      <c r="E52" s="92">
        <v>0</v>
      </c>
      <c r="F52" s="92">
        <v>0</v>
      </c>
      <c r="G52" s="92">
        <v>0</v>
      </c>
      <c r="H52" s="92">
        <v>0</v>
      </c>
      <c r="I52" s="92">
        <v>0</v>
      </c>
      <c r="J52" s="92">
        <v>0</v>
      </c>
      <c r="L52" s="50">
        <v>1992</v>
      </c>
      <c r="M52" s="51">
        <v>0</v>
      </c>
      <c r="N52" s="51">
        <v>0</v>
      </c>
      <c r="O52" s="51">
        <v>738.20156702753127</v>
      </c>
      <c r="P52" s="51">
        <v>0</v>
      </c>
      <c r="Q52" s="51">
        <v>0</v>
      </c>
      <c r="R52" s="51">
        <v>0</v>
      </c>
      <c r="S52" s="51">
        <v>0</v>
      </c>
      <c r="T52" s="51">
        <v>0</v>
      </c>
      <c r="U52" s="51">
        <v>0</v>
      </c>
      <c r="V52" s="51">
        <v>0</v>
      </c>
      <c r="W52" s="51">
        <v>0</v>
      </c>
      <c r="X52" s="51">
        <v>0</v>
      </c>
      <c r="Y52" s="52">
        <f t="shared" si="10"/>
        <v>738.20156702753127</v>
      </c>
      <c r="AA52" s="50">
        <v>1992</v>
      </c>
      <c r="AB52" s="51">
        <v>0</v>
      </c>
      <c r="AC52" s="51">
        <v>0</v>
      </c>
      <c r="AD52" s="51">
        <v>907.09601295413859</v>
      </c>
      <c r="AE52" s="51">
        <v>0</v>
      </c>
      <c r="AF52" s="51">
        <v>0</v>
      </c>
      <c r="AG52" s="51">
        <v>0</v>
      </c>
      <c r="AH52" s="51">
        <v>0</v>
      </c>
      <c r="AI52" s="51">
        <v>0</v>
      </c>
      <c r="AJ52" s="51">
        <v>0</v>
      </c>
      <c r="AK52" s="51">
        <v>0</v>
      </c>
      <c r="AL52" s="51">
        <v>0</v>
      </c>
      <c r="AM52" s="51">
        <v>0</v>
      </c>
      <c r="AN52" s="52">
        <f t="shared" si="11"/>
        <v>907.09601295413859</v>
      </c>
      <c r="AP52" s="50">
        <v>1992</v>
      </c>
      <c r="AQ52" s="51">
        <v>0</v>
      </c>
      <c r="AR52" s="51">
        <v>0</v>
      </c>
      <c r="AS52" s="51">
        <v>1423.2678027523095</v>
      </c>
      <c r="AT52" s="51">
        <v>0</v>
      </c>
      <c r="AU52" s="51">
        <v>0</v>
      </c>
      <c r="AV52" s="51">
        <v>0</v>
      </c>
      <c r="AW52" s="51">
        <v>0</v>
      </c>
      <c r="AX52" s="51">
        <v>0</v>
      </c>
      <c r="AY52" s="51">
        <v>0</v>
      </c>
      <c r="AZ52" s="51">
        <v>0</v>
      </c>
      <c r="BA52" s="51">
        <v>0</v>
      </c>
      <c r="BB52" s="51">
        <v>0</v>
      </c>
      <c r="BC52" s="52">
        <f t="shared" si="5"/>
        <v>1423.2678027523095</v>
      </c>
      <c r="BE52" s="50">
        <v>1992</v>
      </c>
      <c r="BF52" s="51">
        <v>0</v>
      </c>
      <c r="BG52" s="51">
        <v>0</v>
      </c>
      <c r="BH52" s="51">
        <v>1462.1704560275393</v>
      </c>
      <c r="BI52" s="51">
        <v>0</v>
      </c>
      <c r="BJ52" s="51">
        <v>0</v>
      </c>
      <c r="BK52" s="51">
        <v>0</v>
      </c>
      <c r="BL52" s="51">
        <v>0</v>
      </c>
      <c r="BM52" s="51">
        <v>0</v>
      </c>
      <c r="BN52" s="51">
        <v>0</v>
      </c>
      <c r="BO52" s="51">
        <v>0</v>
      </c>
      <c r="BP52" s="51">
        <v>0</v>
      </c>
      <c r="BQ52" s="51">
        <v>0</v>
      </c>
      <c r="BR52" s="52">
        <f t="shared" si="6"/>
        <v>1462.1704560275393</v>
      </c>
      <c r="BT52" s="50">
        <v>1992</v>
      </c>
      <c r="BU52" s="51">
        <v>0</v>
      </c>
      <c r="BV52" s="51">
        <v>0</v>
      </c>
      <c r="BW52" s="51">
        <v>1494.4311928899251</v>
      </c>
      <c r="BX52" s="51">
        <v>0</v>
      </c>
      <c r="BY52" s="51">
        <v>0</v>
      </c>
      <c r="BZ52" s="51">
        <v>0</v>
      </c>
      <c r="CA52" s="51">
        <v>0</v>
      </c>
      <c r="CB52" s="51">
        <v>0</v>
      </c>
      <c r="CC52" s="51">
        <v>0</v>
      </c>
      <c r="CD52" s="51">
        <v>0</v>
      </c>
      <c r="CE52" s="51">
        <v>0</v>
      </c>
      <c r="CF52" s="51">
        <v>0</v>
      </c>
      <c r="CG52" s="52">
        <f t="shared" si="7"/>
        <v>1494.4311928899251</v>
      </c>
      <c r="CI52" s="50">
        <v>1992</v>
      </c>
      <c r="CJ52" s="51">
        <v>0</v>
      </c>
      <c r="CK52" s="51">
        <v>0</v>
      </c>
      <c r="CL52" s="51">
        <v>2097.8967412569036</v>
      </c>
      <c r="CM52" s="51">
        <v>0</v>
      </c>
      <c r="CN52" s="51">
        <v>0</v>
      </c>
      <c r="CO52" s="51">
        <v>0</v>
      </c>
      <c r="CP52" s="51">
        <v>0</v>
      </c>
      <c r="CQ52" s="51">
        <v>0</v>
      </c>
      <c r="CR52" s="51">
        <v>0</v>
      </c>
      <c r="CS52" s="51">
        <v>0</v>
      </c>
      <c r="CT52" s="51">
        <v>0</v>
      </c>
      <c r="CU52" s="51">
        <v>0</v>
      </c>
      <c r="CV52" s="52">
        <f t="shared" si="8"/>
        <v>2097.8967412569036</v>
      </c>
      <c r="CX52" s="50">
        <v>1992</v>
      </c>
      <c r="CY52" s="51">
        <v>0</v>
      </c>
      <c r="CZ52" s="51">
        <v>0</v>
      </c>
      <c r="DA52" s="51">
        <v>2134.9017041284642</v>
      </c>
      <c r="DB52" s="51">
        <v>0</v>
      </c>
      <c r="DC52" s="51">
        <v>0</v>
      </c>
      <c r="DD52" s="51">
        <v>0</v>
      </c>
      <c r="DE52" s="51">
        <v>0</v>
      </c>
      <c r="DF52" s="51">
        <v>0</v>
      </c>
      <c r="DG52" s="51">
        <v>0</v>
      </c>
      <c r="DH52" s="51">
        <v>0</v>
      </c>
      <c r="DI52" s="51">
        <v>0</v>
      </c>
      <c r="DJ52" s="51">
        <v>0</v>
      </c>
      <c r="DK52" s="52">
        <f t="shared" si="9"/>
        <v>2134.9017041284642</v>
      </c>
      <c r="DM52" s="95">
        <v>1992</v>
      </c>
      <c r="DN52" s="96">
        <v>0</v>
      </c>
      <c r="DO52" s="96">
        <v>0</v>
      </c>
      <c r="DP52" s="96">
        <v>2134.9017041284642</v>
      </c>
      <c r="DQ52" s="96">
        <v>0</v>
      </c>
      <c r="DR52" s="96">
        <v>0</v>
      </c>
      <c r="DS52" s="96">
        <v>0</v>
      </c>
      <c r="DT52" s="96">
        <v>0</v>
      </c>
      <c r="DU52" s="96">
        <v>0</v>
      </c>
      <c r="DV52" s="96">
        <v>0</v>
      </c>
      <c r="DW52" s="96">
        <v>0</v>
      </c>
      <c r="DX52" s="96">
        <v>0</v>
      </c>
      <c r="DY52" s="96">
        <v>0</v>
      </c>
      <c r="DZ52" s="96">
        <v>2134.9017041284642</v>
      </c>
    </row>
    <row r="53" spans="1:130" x14ac:dyDescent="0.25">
      <c r="A53" s="61">
        <v>18598</v>
      </c>
      <c r="B53" s="96">
        <f t="shared" si="1"/>
        <v>1950</v>
      </c>
      <c r="C53" s="96">
        <f t="shared" si="2"/>
        <v>12</v>
      </c>
      <c r="D53" s="92">
        <v>0</v>
      </c>
      <c r="E53" s="92">
        <v>0</v>
      </c>
      <c r="F53" s="92">
        <v>0</v>
      </c>
      <c r="G53" s="92">
        <v>0</v>
      </c>
      <c r="H53" s="92">
        <v>0</v>
      </c>
      <c r="I53" s="92">
        <v>0</v>
      </c>
      <c r="J53" s="92">
        <v>0</v>
      </c>
      <c r="L53" s="50">
        <v>1993</v>
      </c>
      <c r="M53" s="51">
        <v>0</v>
      </c>
      <c r="N53" s="51">
        <v>0</v>
      </c>
      <c r="O53" s="51">
        <v>0</v>
      </c>
      <c r="P53" s="51">
        <v>705.52183386557795</v>
      </c>
      <c r="Q53" s="51">
        <v>0</v>
      </c>
      <c r="R53" s="51">
        <v>0</v>
      </c>
      <c r="S53" s="51">
        <v>0</v>
      </c>
      <c r="T53" s="51">
        <v>0</v>
      </c>
      <c r="U53" s="51">
        <v>0</v>
      </c>
      <c r="V53" s="51">
        <v>0</v>
      </c>
      <c r="W53" s="51">
        <v>0</v>
      </c>
      <c r="X53" s="51">
        <v>0</v>
      </c>
      <c r="Y53" s="52">
        <f t="shared" si="10"/>
        <v>705.52183386557795</v>
      </c>
      <c r="AA53" s="50">
        <v>1993</v>
      </c>
      <c r="AB53" s="51">
        <v>0</v>
      </c>
      <c r="AC53" s="51">
        <v>0</v>
      </c>
      <c r="AD53" s="51">
        <v>0</v>
      </c>
      <c r="AE53" s="51">
        <v>866.93942567544025</v>
      </c>
      <c r="AF53" s="51">
        <v>0</v>
      </c>
      <c r="AG53" s="51">
        <v>0</v>
      </c>
      <c r="AH53" s="51">
        <v>0</v>
      </c>
      <c r="AI53" s="51">
        <v>0</v>
      </c>
      <c r="AJ53" s="51">
        <v>0</v>
      </c>
      <c r="AK53" s="51">
        <v>0</v>
      </c>
      <c r="AL53" s="51">
        <v>0</v>
      </c>
      <c r="AM53" s="51">
        <v>0</v>
      </c>
      <c r="AN53" s="52">
        <f t="shared" si="11"/>
        <v>866.93942567544025</v>
      </c>
      <c r="AP53" s="50">
        <v>1993</v>
      </c>
      <c r="AQ53" s="51">
        <v>0</v>
      </c>
      <c r="AR53" s="51">
        <v>0</v>
      </c>
      <c r="AS53" s="51">
        <v>0</v>
      </c>
      <c r="AT53" s="51">
        <v>1360.2606051392893</v>
      </c>
      <c r="AU53" s="51">
        <v>0</v>
      </c>
      <c r="AV53" s="51">
        <v>0</v>
      </c>
      <c r="AW53" s="51">
        <v>0</v>
      </c>
      <c r="AX53" s="51">
        <v>0</v>
      </c>
      <c r="AY53" s="51">
        <v>0</v>
      </c>
      <c r="AZ53" s="51">
        <v>0</v>
      </c>
      <c r="BA53" s="51">
        <v>0</v>
      </c>
      <c r="BB53" s="51">
        <v>0</v>
      </c>
      <c r="BC53" s="52">
        <f t="shared" si="5"/>
        <v>1360.2606051392893</v>
      </c>
      <c r="BE53" s="50">
        <v>1993</v>
      </c>
      <c r="BF53" s="51">
        <v>0</v>
      </c>
      <c r="BG53" s="51">
        <v>0</v>
      </c>
      <c r="BH53" s="51">
        <v>0</v>
      </c>
      <c r="BI53" s="51">
        <v>1397.4410616797632</v>
      </c>
      <c r="BJ53" s="51">
        <v>0</v>
      </c>
      <c r="BK53" s="51">
        <v>0</v>
      </c>
      <c r="BL53" s="51">
        <v>0</v>
      </c>
      <c r="BM53" s="51">
        <v>0</v>
      </c>
      <c r="BN53" s="51">
        <v>0</v>
      </c>
      <c r="BO53" s="51">
        <v>0</v>
      </c>
      <c r="BP53" s="51">
        <v>0</v>
      </c>
      <c r="BQ53" s="51">
        <v>0</v>
      </c>
      <c r="BR53" s="52">
        <f t="shared" si="6"/>
        <v>1397.4410616797632</v>
      </c>
      <c r="BT53" s="50">
        <v>1993</v>
      </c>
      <c r="BU53" s="51">
        <v>0</v>
      </c>
      <c r="BV53" s="51">
        <v>0</v>
      </c>
      <c r="BW53" s="51">
        <v>0</v>
      </c>
      <c r="BX53" s="51">
        <v>1428.2736353962537</v>
      </c>
      <c r="BY53" s="51">
        <v>0</v>
      </c>
      <c r="BZ53" s="51">
        <v>0</v>
      </c>
      <c r="CA53" s="51">
        <v>0</v>
      </c>
      <c r="CB53" s="51">
        <v>0</v>
      </c>
      <c r="CC53" s="51">
        <v>0</v>
      </c>
      <c r="CD53" s="51">
        <v>0</v>
      </c>
      <c r="CE53" s="51">
        <v>0</v>
      </c>
      <c r="CF53" s="51">
        <v>0</v>
      </c>
      <c r="CG53" s="52">
        <f t="shared" si="7"/>
        <v>1428.2736353962537</v>
      </c>
      <c r="CI53" s="50">
        <v>1993</v>
      </c>
      <c r="CJ53" s="51">
        <v>0</v>
      </c>
      <c r="CK53" s="51">
        <v>0</v>
      </c>
      <c r="CL53" s="51">
        <v>0</v>
      </c>
      <c r="CM53" s="51">
        <v>2005.024131975312</v>
      </c>
      <c r="CN53" s="51">
        <v>0</v>
      </c>
      <c r="CO53" s="51">
        <v>0</v>
      </c>
      <c r="CP53" s="51">
        <v>0</v>
      </c>
      <c r="CQ53" s="51">
        <v>0</v>
      </c>
      <c r="CR53" s="51">
        <v>0</v>
      </c>
      <c r="CS53" s="51">
        <v>0</v>
      </c>
      <c r="CT53" s="51">
        <v>0</v>
      </c>
      <c r="CU53" s="51">
        <v>0</v>
      </c>
      <c r="CV53" s="52">
        <f t="shared" si="8"/>
        <v>2005.024131975312</v>
      </c>
      <c r="CX53" s="50">
        <v>1993</v>
      </c>
      <c r="CY53" s="51">
        <v>0</v>
      </c>
      <c r="CZ53" s="51">
        <v>0</v>
      </c>
      <c r="DA53" s="51">
        <v>0</v>
      </c>
      <c r="DB53" s="51">
        <v>2040.3909077089338</v>
      </c>
      <c r="DC53" s="51">
        <v>0</v>
      </c>
      <c r="DD53" s="51">
        <v>0</v>
      </c>
      <c r="DE53" s="51">
        <v>0</v>
      </c>
      <c r="DF53" s="51">
        <v>0</v>
      </c>
      <c r="DG53" s="51">
        <v>0</v>
      </c>
      <c r="DH53" s="51">
        <v>0</v>
      </c>
      <c r="DI53" s="51">
        <v>0</v>
      </c>
      <c r="DJ53" s="51">
        <v>0</v>
      </c>
      <c r="DK53" s="52">
        <f t="shared" si="9"/>
        <v>2040.3909077089338</v>
      </c>
      <c r="DM53" s="95">
        <v>1993</v>
      </c>
      <c r="DN53" s="96">
        <v>0</v>
      </c>
      <c r="DO53" s="96">
        <v>0</v>
      </c>
      <c r="DP53" s="96">
        <v>0</v>
      </c>
      <c r="DQ53" s="96">
        <v>2040.3909077089338</v>
      </c>
      <c r="DR53" s="96">
        <v>0</v>
      </c>
      <c r="DS53" s="96">
        <v>0</v>
      </c>
      <c r="DT53" s="96">
        <v>0</v>
      </c>
      <c r="DU53" s="96">
        <v>0</v>
      </c>
      <c r="DV53" s="96">
        <v>0</v>
      </c>
      <c r="DW53" s="96">
        <v>0</v>
      </c>
      <c r="DX53" s="96">
        <v>0</v>
      </c>
      <c r="DY53" s="96">
        <v>0</v>
      </c>
      <c r="DZ53" s="96">
        <v>2040.3909077089338</v>
      </c>
    </row>
    <row r="54" spans="1:130" x14ac:dyDescent="0.25">
      <c r="A54" s="61">
        <v>18629</v>
      </c>
      <c r="B54" s="96">
        <f t="shared" si="1"/>
        <v>1951</v>
      </c>
      <c r="C54" s="96">
        <f t="shared" si="2"/>
        <v>1</v>
      </c>
      <c r="D54" s="92">
        <v>0</v>
      </c>
      <c r="E54" s="92">
        <v>0</v>
      </c>
      <c r="F54" s="92">
        <v>0</v>
      </c>
      <c r="G54" s="92">
        <v>0</v>
      </c>
      <c r="H54" s="92">
        <v>0</v>
      </c>
      <c r="I54" s="92">
        <v>0</v>
      </c>
      <c r="J54" s="92">
        <v>0</v>
      </c>
      <c r="L54" s="50">
        <v>1994</v>
      </c>
      <c r="M54" s="51">
        <v>0</v>
      </c>
      <c r="N54" s="51">
        <v>0</v>
      </c>
      <c r="O54" s="51">
        <v>738.20156702753127</v>
      </c>
      <c r="P54" s="51">
        <v>0</v>
      </c>
      <c r="Q54" s="51">
        <v>0</v>
      </c>
      <c r="R54" s="51">
        <v>0</v>
      </c>
      <c r="S54" s="51">
        <v>0</v>
      </c>
      <c r="T54" s="51">
        <v>0</v>
      </c>
      <c r="U54" s="51">
        <v>0</v>
      </c>
      <c r="V54" s="51">
        <v>0</v>
      </c>
      <c r="W54" s="51">
        <v>0</v>
      </c>
      <c r="X54" s="51">
        <v>0</v>
      </c>
      <c r="Y54" s="52">
        <f t="shared" si="10"/>
        <v>738.20156702753127</v>
      </c>
      <c r="AA54" s="50">
        <v>1994</v>
      </c>
      <c r="AB54" s="51">
        <v>0</v>
      </c>
      <c r="AC54" s="51">
        <v>0</v>
      </c>
      <c r="AD54" s="51">
        <v>907.09601295413859</v>
      </c>
      <c r="AE54" s="51">
        <v>0</v>
      </c>
      <c r="AF54" s="51">
        <v>0</v>
      </c>
      <c r="AG54" s="51">
        <v>0</v>
      </c>
      <c r="AH54" s="51">
        <v>0</v>
      </c>
      <c r="AI54" s="51">
        <v>0</v>
      </c>
      <c r="AJ54" s="51">
        <v>0</v>
      </c>
      <c r="AK54" s="51">
        <v>0</v>
      </c>
      <c r="AL54" s="51">
        <v>0</v>
      </c>
      <c r="AM54" s="51">
        <v>0</v>
      </c>
      <c r="AN54" s="52">
        <f t="shared" si="11"/>
        <v>907.09601295413859</v>
      </c>
      <c r="AP54" s="50">
        <v>1994</v>
      </c>
      <c r="AQ54" s="51">
        <v>0</v>
      </c>
      <c r="AR54" s="51">
        <v>0</v>
      </c>
      <c r="AS54" s="51">
        <v>1423.2678027523095</v>
      </c>
      <c r="AT54" s="51">
        <v>0</v>
      </c>
      <c r="AU54" s="51">
        <v>0</v>
      </c>
      <c r="AV54" s="51">
        <v>0</v>
      </c>
      <c r="AW54" s="51">
        <v>0</v>
      </c>
      <c r="AX54" s="51">
        <v>0</v>
      </c>
      <c r="AY54" s="51">
        <v>0</v>
      </c>
      <c r="AZ54" s="51">
        <v>0</v>
      </c>
      <c r="BA54" s="51">
        <v>0</v>
      </c>
      <c r="BB54" s="51">
        <v>0</v>
      </c>
      <c r="BC54" s="52">
        <f t="shared" si="5"/>
        <v>1423.2678027523095</v>
      </c>
      <c r="BE54" s="50">
        <v>1994</v>
      </c>
      <c r="BF54" s="51">
        <v>0</v>
      </c>
      <c r="BG54" s="51">
        <v>0</v>
      </c>
      <c r="BH54" s="51">
        <v>1462.1704560275393</v>
      </c>
      <c r="BI54" s="51">
        <v>0</v>
      </c>
      <c r="BJ54" s="51">
        <v>0</v>
      </c>
      <c r="BK54" s="51">
        <v>0</v>
      </c>
      <c r="BL54" s="51">
        <v>0</v>
      </c>
      <c r="BM54" s="51">
        <v>0</v>
      </c>
      <c r="BN54" s="51">
        <v>0</v>
      </c>
      <c r="BO54" s="51">
        <v>0</v>
      </c>
      <c r="BP54" s="51">
        <v>0</v>
      </c>
      <c r="BQ54" s="51">
        <v>0</v>
      </c>
      <c r="BR54" s="52">
        <f t="shared" si="6"/>
        <v>1462.1704560275393</v>
      </c>
      <c r="BT54" s="50">
        <v>1994</v>
      </c>
      <c r="BU54" s="51">
        <v>0</v>
      </c>
      <c r="BV54" s="51">
        <v>0</v>
      </c>
      <c r="BW54" s="51">
        <v>1494.4311928899251</v>
      </c>
      <c r="BX54" s="51">
        <v>0</v>
      </c>
      <c r="BY54" s="51">
        <v>0</v>
      </c>
      <c r="BZ54" s="51">
        <v>0</v>
      </c>
      <c r="CA54" s="51">
        <v>0</v>
      </c>
      <c r="CB54" s="51">
        <v>0</v>
      </c>
      <c r="CC54" s="51">
        <v>0</v>
      </c>
      <c r="CD54" s="51">
        <v>0</v>
      </c>
      <c r="CE54" s="51">
        <v>0</v>
      </c>
      <c r="CF54" s="51">
        <v>0</v>
      </c>
      <c r="CG54" s="52">
        <f t="shared" si="7"/>
        <v>1494.4311928899251</v>
      </c>
      <c r="CI54" s="50">
        <v>1994</v>
      </c>
      <c r="CJ54" s="51">
        <v>0</v>
      </c>
      <c r="CK54" s="51">
        <v>0</v>
      </c>
      <c r="CL54" s="51">
        <v>2097.8967412569036</v>
      </c>
      <c r="CM54" s="51">
        <v>0</v>
      </c>
      <c r="CN54" s="51">
        <v>0</v>
      </c>
      <c r="CO54" s="51">
        <v>0</v>
      </c>
      <c r="CP54" s="51">
        <v>0</v>
      </c>
      <c r="CQ54" s="51">
        <v>0</v>
      </c>
      <c r="CR54" s="51">
        <v>0</v>
      </c>
      <c r="CS54" s="51">
        <v>0</v>
      </c>
      <c r="CT54" s="51">
        <v>0</v>
      </c>
      <c r="CU54" s="51">
        <v>0</v>
      </c>
      <c r="CV54" s="52">
        <f t="shared" si="8"/>
        <v>2097.8967412569036</v>
      </c>
      <c r="CX54" s="50">
        <v>1994</v>
      </c>
      <c r="CY54" s="51">
        <v>0</v>
      </c>
      <c r="CZ54" s="51">
        <v>0</v>
      </c>
      <c r="DA54" s="51">
        <v>2134.9017041284642</v>
      </c>
      <c r="DB54" s="51">
        <v>0</v>
      </c>
      <c r="DC54" s="51">
        <v>0</v>
      </c>
      <c r="DD54" s="51">
        <v>0</v>
      </c>
      <c r="DE54" s="51">
        <v>0</v>
      </c>
      <c r="DF54" s="51">
        <v>0</v>
      </c>
      <c r="DG54" s="51">
        <v>0</v>
      </c>
      <c r="DH54" s="51">
        <v>0</v>
      </c>
      <c r="DI54" s="51">
        <v>0</v>
      </c>
      <c r="DJ54" s="51">
        <v>0</v>
      </c>
      <c r="DK54" s="52">
        <f t="shared" si="9"/>
        <v>2134.9017041284642</v>
      </c>
      <c r="DM54" s="95">
        <v>1994</v>
      </c>
      <c r="DN54" s="96">
        <v>0</v>
      </c>
      <c r="DO54" s="96">
        <v>0</v>
      </c>
      <c r="DP54" s="96">
        <v>2134.9017041284642</v>
      </c>
      <c r="DQ54" s="96">
        <v>0</v>
      </c>
      <c r="DR54" s="96">
        <v>0</v>
      </c>
      <c r="DS54" s="96">
        <v>0</v>
      </c>
      <c r="DT54" s="96">
        <v>0</v>
      </c>
      <c r="DU54" s="96">
        <v>0</v>
      </c>
      <c r="DV54" s="96">
        <v>0</v>
      </c>
      <c r="DW54" s="96">
        <v>0</v>
      </c>
      <c r="DX54" s="96">
        <v>0</v>
      </c>
      <c r="DY54" s="96">
        <v>0</v>
      </c>
      <c r="DZ54" s="96">
        <v>2134.9017041284642</v>
      </c>
    </row>
    <row r="55" spans="1:130" x14ac:dyDescent="0.25">
      <c r="A55" s="61">
        <v>18660</v>
      </c>
      <c r="B55" s="96">
        <f t="shared" si="1"/>
        <v>1951</v>
      </c>
      <c r="C55" s="96">
        <f t="shared" si="2"/>
        <v>2</v>
      </c>
      <c r="D55" s="92">
        <v>0</v>
      </c>
      <c r="E55" s="92">
        <v>0</v>
      </c>
      <c r="F55" s="92">
        <v>0</v>
      </c>
      <c r="G55" s="92">
        <v>0</v>
      </c>
      <c r="H55" s="92">
        <v>0</v>
      </c>
      <c r="I55" s="92">
        <v>0</v>
      </c>
      <c r="J55" s="92">
        <v>0</v>
      </c>
      <c r="L55" s="52" t="s">
        <v>41</v>
      </c>
      <c r="M55" s="52">
        <f t="shared" ref="M55:X55" si="12">AVERAGE(M7:M54)</f>
        <v>0</v>
      </c>
      <c r="N55" s="52">
        <f t="shared" si="12"/>
        <v>0</v>
      </c>
      <c r="O55" s="52">
        <f t="shared" si="12"/>
        <v>472.60693959975657</v>
      </c>
      <c r="P55" s="52">
        <f t="shared" si="12"/>
        <v>103.80785269204587</v>
      </c>
      <c r="Q55" s="52">
        <f t="shared" si="12"/>
        <v>58.357893929818367</v>
      </c>
      <c r="R55" s="52">
        <f t="shared" si="12"/>
        <v>0</v>
      </c>
      <c r="S55" s="52">
        <f t="shared" si="12"/>
        <v>24.215216627080832</v>
      </c>
      <c r="T55" s="52">
        <f t="shared" si="12"/>
        <v>26.52879652982492</v>
      </c>
      <c r="U55" s="52">
        <f t="shared" si="12"/>
        <v>0</v>
      </c>
      <c r="V55" s="52">
        <f t="shared" si="12"/>
        <v>0</v>
      </c>
      <c r="W55" s="52">
        <f t="shared" si="12"/>
        <v>0</v>
      </c>
      <c r="X55" s="52">
        <f t="shared" si="12"/>
        <v>0</v>
      </c>
      <c r="Y55" s="99">
        <f t="shared" si="10"/>
        <v>685.5166993785266</v>
      </c>
      <c r="AA55" s="52" t="s">
        <v>41</v>
      </c>
      <c r="AB55" s="52">
        <f t="shared" ref="AB55:AM55" si="13">AVERAGE(AB7:AB54)</f>
        <v>0</v>
      </c>
      <c r="AC55" s="52">
        <f t="shared" si="13"/>
        <v>0</v>
      </c>
      <c r="AD55" s="52">
        <f t="shared" si="13"/>
        <v>580.73551961101191</v>
      </c>
      <c r="AE55" s="52">
        <f t="shared" si="13"/>
        <v>127.55823544163992</v>
      </c>
      <c r="AF55" s="52">
        <f t="shared" si="13"/>
        <v>71.709699996023588</v>
      </c>
      <c r="AG55" s="52">
        <f t="shared" si="13"/>
        <v>0</v>
      </c>
      <c r="AH55" s="52">
        <f t="shared" si="13"/>
        <v>29.755458991631457</v>
      </c>
      <c r="AI55" s="52">
        <f t="shared" si="13"/>
        <v>32.598366944103631</v>
      </c>
      <c r="AJ55" s="52">
        <f t="shared" si="13"/>
        <v>0</v>
      </c>
      <c r="AK55" s="52">
        <f t="shared" si="13"/>
        <v>0</v>
      </c>
      <c r="AL55" s="52">
        <f t="shared" si="13"/>
        <v>0</v>
      </c>
      <c r="AM55" s="52">
        <f t="shared" si="13"/>
        <v>0</v>
      </c>
      <c r="AN55" s="99">
        <f t="shared" si="11"/>
        <v>842.35728098441052</v>
      </c>
      <c r="AP55" s="52" t="s">
        <v>41</v>
      </c>
      <c r="AQ55" s="52">
        <f t="shared" ref="AQ55" si="14">AVERAGE(AQ7:AQ54)</f>
        <v>0</v>
      </c>
      <c r="AR55" s="52">
        <f t="shared" ref="AR55" si="15">AVERAGE(AR7:AR54)</f>
        <v>0</v>
      </c>
      <c r="AS55" s="52">
        <f t="shared" ref="AS55" si="16">AVERAGE(AS7:AS54)</f>
        <v>911.19589897125286</v>
      </c>
      <c r="AT55" s="52">
        <f t="shared" ref="AT55" si="17">AVERAGE(AT7:AT54)</f>
        <v>200.14367485612956</v>
      </c>
      <c r="AU55" s="52">
        <f t="shared" ref="AU55" si="18">AVERAGE(AU7:AU54)</f>
        <v>112.51521965903282</v>
      </c>
      <c r="AV55" s="52">
        <f t="shared" ref="AV55" si="19">AVERAGE(AV7:AV54)</f>
        <v>0</v>
      </c>
      <c r="AW55" s="52">
        <f t="shared" ref="AW55" si="20">AVERAGE(AW7:AW54)</f>
        <v>46.687435656325505</v>
      </c>
      <c r="AX55" s="52">
        <f t="shared" ref="AX55" si="21">AVERAGE(AX7:AX54)</f>
        <v>51.148065288865531</v>
      </c>
      <c r="AY55" s="52">
        <f t="shared" ref="AY55" si="22">AVERAGE(AY7:AY54)</f>
        <v>0</v>
      </c>
      <c r="AZ55" s="52">
        <f t="shared" ref="AZ55" si="23">AVERAGE(AZ7:AZ54)</f>
        <v>0</v>
      </c>
      <c r="BA55" s="52">
        <f t="shared" ref="BA55" si="24">AVERAGE(BA7:BA54)</f>
        <v>0</v>
      </c>
      <c r="BB55" s="52">
        <f t="shared" ref="BB55" si="25">AVERAGE(BB7:BB54)</f>
        <v>0</v>
      </c>
      <c r="BC55" s="99">
        <f t="shared" si="5"/>
        <v>1321.6902944316066</v>
      </c>
      <c r="BE55" s="52" t="s">
        <v>41</v>
      </c>
      <c r="BF55" s="52">
        <f t="shared" ref="BF55" si="26">AVERAGE(BF7:BF54)</f>
        <v>0</v>
      </c>
      <c r="BG55" s="52">
        <f t="shared" ref="BG55" si="27">AVERAGE(BG7:BG54)</f>
        <v>0</v>
      </c>
      <c r="BH55" s="52">
        <f t="shared" ref="BH55" si="28">AVERAGE(BH7:BH54)</f>
        <v>936.10192020980048</v>
      </c>
      <c r="BI55" s="52">
        <f t="shared" ref="BI55" si="29">AVERAGE(BI7:BI54)</f>
        <v>205.61426863553049</v>
      </c>
      <c r="BJ55" s="52">
        <f t="shared" ref="BJ55" si="30">AVERAGE(BJ7:BJ54)</f>
        <v>115.59063566304638</v>
      </c>
      <c r="BK55" s="52">
        <f t="shared" ref="BK55" si="31">AVERAGE(BK7:BK54)</f>
        <v>0</v>
      </c>
      <c r="BL55" s="52">
        <f t="shared" ref="BL55" si="32">AVERAGE(BL7:BL54)</f>
        <v>47.963558897598404</v>
      </c>
      <c r="BM55" s="52">
        <f t="shared" ref="BM55" si="33">AVERAGE(BM7:BM54)</f>
        <v>52.546112406761189</v>
      </c>
      <c r="BN55" s="52">
        <f t="shared" ref="BN55" si="34">AVERAGE(BN7:BN54)</f>
        <v>0</v>
      </c>
      <c r="BO55" s="52">
        <f t="shared" ref="BO55" si="35">AVERAGE(BO7:BO54)</f>
        <v>0</v>
      </c>
      <c r="BP55" s="52">
        <f t="shared" ref="BP55" si="36">AVERAGE(BP7:BP54)</f>
        <v>0</v>
      </c>
      <c r="BQ55" s="52">
        <f t="shared" ref="BQ55" si="37">AVERAGE(BQ7:BQ54)</f>
        <v>0</v>
      </c>
      <c r="BR55" s="99">
        <f t="shared" si="6"/>
        <v>1357.8164958127372</v>
      </c>
      <c r="BT55" s="52" t="s">
        <v>41</v>
      </c>
      <c r="BU55" s="52">
        <f t="shared" ref="BU55" si="38">AVERAGE(BU7:BU54)</f>
        <v>0</v>
      </c>
      <c r="BV55" s="52">
        <f t="shared" ref="BV55" si="39">AVERAGE(BV7:BV54)</f>
        <v>0</v>
      </c>
      <c r="BW55" s="52">
        <f t="shared" ref="BW55" si="40">AVERAGE(BW7:BW54)</f>
        <v>956.75569391981583</v>
      </c>
      <c r="BX55" s="52">
        <f t="shared" ref="BX55" si="41">AVERAGE(BX7:BX54)</f>
        <v>210.15085859893608</v>
      </c>
      <c r="BY55" s="52">
        <f t="shared" ref="BY55" si="42">AVERAGE(BY7:BY54)</f>
        <v>118.14098064198447</v>
      </c>
      <c r="BZ55" s="52">
        <f t="shared" ref="BZ55" si="43">AVERAGE(BZ7:BZ54)</f>
        <v>0</v>
      </c>
      <c r="CA55" s="52">
        <f t="shared" ref="CA55" si="44">AVERAGE(CA7:CA54)</f>
        <v>49.021807439141789</v>
      </c>
      <c r="CB55" s="52">
        <f t="shared" ref="CB55" si="45">AVERAGE(CB7:CB54)</f>
        <v>53.705468553308812</v>
      </c>
      <c r="CC55" s="52">
        <f t="shared" ref="CC55" si="46">AVERAGE(CC7:CC54)</f>
        <v>0</v>
      </c>
      <c r="CD55" s="52">
        <f t="shared" ref="CD55" si="47">AVERAGE(CD7:CD54)</f>
        <v>0</v>
      </c>
      <c r="CE55" s="52">
        <f t="shared" ref="CE55" si="48">AVERAGE(CE7:CE54)</f>
        <v>0</v>
      </c>
      <c r="CF55" s="52">
        <f t="shared" ref="CF55" si="49">AVERAGE(CF7:CF54)</f>
        <v>0</v>
      </c>
      <c r="CG55" s="99">
        <f t="shared" si="7"/>
        <v>1387.7748091531869</v>
      </c>
      <c r="CI55" s="52" t="s">
        <v>41</v>
      </c>
      <c r="CJ55" s="52">
        <f t="shared" ref="CJ55" si="50">AVERAGE(CJ7:CJ54)</f>
        <v>0</v>
      </c>
      <c r="CK55" s="52">
        <f t="shared" ref="CK55" si="51">AVERAGE(CK7:CK54)</f>
        <v>0</v>
      </c>
      <c r="CL55" s="52">
        <f t="shared" ref="CL55" si="52">AVERAGE(CL7:CL54)</f>
        <v>1343.1027550836268</v>
      </c>
      <c r="CM55" s="52">
        <f t="shared" ref="CM55" si="53">AVERAGE(CM7:CM54)</f>
        <v>295.01177673793495</v>
      </c>
      <c r="CN55" s="52">
        <f t="shared" ref="CN55" si="54">AVERAGE(CN7:CN54)</f>
        <v>165.84743377741435</v>
      </c>
      <c r="CO55" s="52">
        <f t="shared" ref="CO55" si="55">AVERAGE(CO7:CO54)</f>
        <v>0</v>
      </c>
      <c r="CP55" s="52">
        <f t="shared" ref="CP55" si="56">AVERAGE(CP7:CP54)</f>
        <v>68.817280157423795</v>
      </c>
      <c r="CQ55" s="52">
        <f t="shared" ref="CQ55" si="57">AVERAGE(CQ7:CQ54)</f>
        <v>75.39224823578779</v>
      </c>
      <c r="CR55" s="52">
        <f t="shared" ref="CR55" si="58">AVERAGE(CR7:CR54)</f>
        <v>0</v>
      </c>
      <c r="CS55" s="52">
        <f t="shared" ref="CS55" si="59">AVERAGE(CS7:CS54)</f>
        <v>0</v>
      </c>
      <c r="CT55" s="52">
        <f t="shared" ref="CT55" si="60">AVERAGE(CT7:CT54)</f>
        <v>0</v>
      </c>
      <c r="CU55" s="52">
        <f t="shared" ref="CU55" si="61">AVERAGE(CU7:CU54)</f>
        <v>0</v>
      </c>
      <c r="CV55" s="99">
        <f t="shared" si="8"/>
        <v>1948.1714939921876</v>
      </c>
      <c r="CX55" s="52" t="s">
        <v>41</v>
      </c>
      <c r="CY55" s="52">
        <f t="shared" ref="CY55" si="62">AVERAGE(CY7:CY54)</f>
        <v>0</v>
      </c>
      <c r="CZ55" s="52">
        <f t="shared" ref="CZ55" si="63">AVERAGE(CZ7:CZ54)</f>
        <v>0</v>
      </c>
      <c r="DA55" s="52">
        <f t="shared" ref="DA55" si="64">AVERAGE(DA7:DA54)</f>
        <v>1366.7938484568797</v>
      </c>
      <c r="DB55" s="52">
        <f t="shared" ref="DB55" si="65">AVERAGE(DB7:DB54)</f>
        <v>300.2155122841944</v>
      </c>
      <c r="DC55" s="52">
        <f t="shared" ref="DC55" si="66">AVERAGE(DC7:DC54)</f>
        <v>168.77282948854926</v>
      </c>
      <c r="DD55" s="52">
        <f t="shared" ref="DD55" si="67">AVERAGE(DD7:DD54)</f>
        <v>0</v>
      </c>
      <c r="DE55" s="52">
        <f t="shared" ref="DE55" si="68">AVERAGE(DE7:DE54)</f>
        <v>70.031153484488257</v>
      </c>
      <c r="DF55" s="52">
        <f t="shared" ref="DF55" si="69">AVERAGE(DF7:DF54)</f>
        <v>76.722097933298286</v>
      </c>
      <c r="DG55" s="52">
        <f t="shared" ref="DG55" si="70">AVERAGE(DG7:DG54)</f>
        <v>0</v>
      </c>
      <c r="DH55" s="52">
        <f t="shared" ref="DH55" si="71">AVERAGE(DH7:DH54)</f>
        <v>0</v>
      </c>
      <c r="DI55" s="52">
        <f t="shared" ref="DI55" si="72">AVERAGE(DI7:DI54)</f>
        <v>0</v>
      </c>
      <c r="DJ55" s="52">
        <f t="shared" ref="DJ55" si="73">AVERAGE(DJ7:DJ54)</f>
        <v>0</v>
      </c>
      <c r="DK55" s="99">
        <f t="shared" si="9"/>
        <v>1982.5354416474097</v>
      </c>
      <c r="DM55" s="95" t="s">
        <v>105</v>
      </c>
      <c r="DN55" s="96">
        <v>0</v>
      </c>
      <c r="DO55" s="96">
        <v>0</v>
      </c>
      <c r="DP55" s="96">
        <v>65606.104725930229</v>
      </c>
      <c r="DQ55" s="96">
        <v>14410.344589641332</v>
      </c>
      <c r="DR55" s="96">
        <v>8101.0958154503642</v>
      </c>
      <c r="DS55" s="96">
        <v>0</v>
      </c>
      <c r="DT55" s="96">
        <v>3361.4953672554366</v>
      </c>
      <c r="DU55" s="96">
        <v>3682.660700798318</v>
      </c>
      <c r="DV55" s="96">
        <v>0</v>
      </c>
      <c r="DW55" s="96">
        <v>0</v>
      </c>
      <c r="DX55" s="96">
        <v>0</v>
      </c>
      <c r="DY55" s="96">
        <v>0</v>
      </c>
      <c r="DZ55" s="96">
        <v>95161.701199075687</v>
      </c>
    </row>
    <row r="56" spans="1:130" x14ac:dyDescent="0.25">
      <c r="A56" s="61">
        <v>18688</v>
      </c>
      <c r="B56" s="96">
        <f t="shared" si="1"/>
        <v>1951</v>
      </c>
      <c r="C56" s="96">
        <f t="shared" si="2"/>
        <v>3</v>
      </c>
      <c r="D56" s="92">
        <v>734.16189905366673</v>
      </c>
      <c r="E56" s="92">
        <v>902.13210217905566</v>
      </c>
      <c r="F56" s="92">
        <v>1415.4792398206941</v>
      </c>
      <c r="G56" s="92">
        <v>1454.1690057091264</v>
      </c>
      <c r="H56" s="92">
        <v>1486.253201811729</v>
      </c>
      <c r="I56" s="92">
        <v>2086.4163994957025</v>
      </c>
      <c r="J56" s="92">
        <v>2123.218859731041</v>
      </c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T56" s="53"/>
      <c r="BU56" s="53"/>
      <c r="BV56" s="53"/>
      <c r="BW56" s="53"/>
      <c r="BX56" s="53"/>
      <c r="BY56" s="53"/>
      <c r="BZ56" s="53"/>
      <c r="CA56" s="53"/>
      <c r="CB56" s="53"/>
      <c r="CC56" s="53"/>
      <c r="CD56" s="53"/>
      <c r="CE56" s="53"/>
      <c r="CF56" s="53"/>
      <c r="CG56" s="53"/>
      <c r="CX56" s="53"/>
      <c r="CY56" s="53"/>
      <c r="CZ56" s="53"/>
      <c r="DA56" s="53"/>
      <c r="DB56" s="53"/>
      <c r="DC56" s="53"/>
      <c r="DD56" s="53"/>
      <c r="DE56" s="53"/>
      <c r="DF56" s="53"/>
      <c r="DG56" s="53"/>
      <c r="DH56" s="53"/>
      <c r="DI56" s="53"/>
      <c r="DJ56" s="53"/>
      <c r="DK56" s="53"/>
    </row>
    <row r="57" spans="1:130" x14ac:dyDescent="0.25">
      <c r="A57" s="61">
        <v>18719</v>
      </c>
      <c r="B57" s="96">
        <f t="shared" si="1"/>
        <v>1951</v>
      </c>
      <c r="C57" s="96">
        <f t="shared" si="2"/>
        <v>4</v>
      </c>
      <c r="D57" s="92">
        <v>0</v>
      </c>
      <c r="E57" s="92">
        <v>0</v>
      </c>
      <c r="F57" s="92">
        <v>0</v>
      </c>
      <c r="G57" s="92">
        <v>0</v>
      </c>
      <c r="H57" s="92">
        <v>0</v>
      </c>
      <c r="I57" s="92">
        <v>0</v>
      </c>
      <c r="J57" s="92">
        <v>0</v>
      </c>
      <c r="Y57" s="100">
        <f>AVERAGE(Y7:Y54)</f>
        <v>685.5166993785266</v>
      </c>
    </row>
    <row r="58" spans="1:130" x14ac:dyDescent="0.25">
      <c r="A58" s="61">
        <v>18749</v>
      </c>
      <c r="B58" s="96">
        <f t="shared" si="1"/>
        <v>1951</v>
      </c>
      <c r="C58" s="96">
        <f t="shared" si="2"/>
        <v>5</v>
      </c>
      <c r="D58" s="92">
        <v>0</v>
      </c>
      <c r="E58" s="92">
        <v>0</v>
      </c>
      <c r="F58" s="92">
        <v>0</v>
      </c>
      <c r="G58" s="92">
        <v>0</v>
      </c>
      <c r="H58" s="92">
        <v>0</v>
      </c>
      <c r="I58" s="92">
        <v>0</v>
      </c>
      <c r="J58" s="92">
        <v>0</v>
      </c>
      <c r="M58">
        <v>1</v>
      </c>
      <c r="N58">
        <v>2</v>
      </c>
      <c r="O58">
        <v>3</v>
      </c>
      <c r="P58">
        <v>4</v>
      </c>
      <c r="Q58">
        <v>5</v>
      </c>
      <c r="R58">
        <v>6</v>
      </c>
      <c r="S58">
        <v>7</v>
      </c>
      <c r="T58">
        <v>8</v>
      </c>
      <c r="U58">
        <v>9</v>
      </c>
      <c r="V58">
        <v>10</v>
      </c>
      <c r="W58">
        <v>11</v>
      </c>
      <c r="X58">
        <v>12</v>
      </c>
      <c r="AB58">
        <v>1</v>
      </c>
      <c r="AC58">
        <v>2</v>
      </c>
      <c r="AD58">
        <v>3</v>
      </c>
      <c r="AE58">
        <v>4</v>
      </c>
      <c r="AF58">
        <v>5</v>
      </c>
      <c r="AG58">
        <v>6</v>
      </c>
      <c r="AH58">
        <v>7</v>
      </c>
      <c r="AI58">
        <v>8</v>
      </c>
      <c r="AJ58">
        <v>9</v>
      </c>
      <c r="AK58">
        <v>10</v>
      </c>
      <c r="AL58">
        <v>11</v>
      </c>
      <c r="AM58">
        <v>12</v>
      </c>
      <c r="AQ58">
        <v>1</v>
      </c>
      <c r="AR58">
        <v>2</v>
      </c>
      <c r="AS58">
        <v>3</v>
      </c>
      <c r="AT58">
        <v>4</v>
      </c>
      <c r="AU58">
        <v>5</v>
      </c>
      <c r="AV58">
        <v>6</v>
      </c>
      <c r="AW58">
        <v>7</v>
      </c>
      <c r="AX58">
        <v>8</v>
      </c>
      <c r="AY58">
        <v>9</v>
      </c>
      <c r="AZ58">
        <v>10</v>
      </c>
      <c r="BA58">
        <v>11</v>
      </c>
      <c r="BB58">
        <v>12</v>
      </c>
      <c r="BF58">
        <v>1</v>
      </c>
      <c r="BG58">
        <v>2</v>
      </c>
      <c r="BH58">
        <v>3</v>
      </c>
      <c r="BI58">
        <v>4</v>
      </c>
      <c r="BJ58">
        <v>5</v>
      </c>
      <c r="BK58">
        <v>6</v>
      </c>
      <c r="BL58">
        <v>7</v>
      </c>
      <c r="BM58">
        <v>8</v>
      </c>
      <c r="BN58">
        <v>9</v>
      </c>
      <c r="BO58">
        <v>10</v>
      </c>
      <c r="BP58">
        <v>11</v>
      </c>
      <c r="BQ58">
        <v>12</v>
      </c>
      <c r="BU58">
        <v>1</v>
      </c>
      <c r="BV58">
        <v>2</v>
      </c>
      <c r="BW58">
        <v>3</v>
      </c>
      <c r="BX58">
        <v>4</v>
      </c>
      <c r="BY58">
        <v>5</v>
      </c>
      <c r="BZ58">
        <v>6</v>
      </c>
      <c r="CA58">
        <v>7</v>
      </c>
      <c r="CB58">
        <v>8</v>
      </c>
      <c r="CC58">
        <v>9</v>
      </c>
      <c r="CD58">
        <v>10</v>
      </c>
      <c r="CE58">
        <v>11</v>
      </c>
      <c r="CF58">
        <v>12</v>
      </c>
      <c r="CJ58">
        <v>1</v>
      </c>
      <c r="CK58">
        <v>2</v>
      </c>
      <c r="CL58">
        <v>3</v>
      </c>
      <c r="CM58">
        <v>4</v>
      </c>
      <c r="CN58">
        <v>5</v>
      </c>
      <c r="CO58">
        <v>6</v>
      </c>
      <c r="CP58">
        <v>7</v>
      </c>
      <c r="CQ58">
        <v>8</v>
      </c>
      <c r="CR58">
        <v>9</v>
      </c>
      <c r="CS58">
        <v>10</v>
      </c>
      <c r="CT58">
        <v>11</v>
      </c>
      <c r="CU58">
        <v>12</v>
      </c>
      <c r="CY58">
        <v>1</v>
      </c>
      <c r="CZ58">
        <v>2</v>
      </c>
      <c r="DA58">
        <v>3</v>
      </c>
      <c r="DB58">
        <v>4</v>
      </c>
      <c r="DC58">
        <v>5</v>
      </c>
      <c r="DD58">
        <v>6</v>
      </c>
      <c r="DE58">
        <v>7</v>
      </c>
      <c r="DF58">
        <v>8</v>
      </c>
      <c r="DG58">
        <v>9</v>
      </c>
      <c r="DH58">
        <v>10</v>
      </c>
      <c r="DI58">
        <v>11</v>
      </c>
      <c r="DJ58">
        <v>12</v>
      </c>
    </row>
    <row r="59" spans="1:130" x14ac:dyDescent="0.25">
      <c r="A59" s="61">
        <v>18780</v>
      </c>
      <c r="B59" s="96">
        <f t="shared" si="1"/>
        <v>1951</v>
      </c>
      <c r="C59" s="96">
        <f t="shared" si="2"/>
        <v>6</v>
      </c>
      <c r="D59" s="92">
        <v>0</v>
      </c>
      <c r="E59" s="92">
        <v>0</v>
      </c>
      <c r="F59" s="92">
        <v>0</v>
      </c>
      <c r="G59" s="92">
        <v>0</v>
      </c>
      <c r="H59" s="92">
        <v>0</v>
      </c>
      <c r="I59" s="92">
        <v>0</v>
      </c>
      <c r="J59" s="92">
        <v>0</v>
      </c>
    </row>
    <row r="60" spans="1:130" x14ac:dyDescent="0.25">
      <c r="A60" s="61">
        <v>18810</v>
      </c>
      <c r="B60" s="96">
        <f t="shared" si="1"/>
        <v>1951</v>
      </c>
      <c r="C60" s="96">
        <f t="shared" si="2"/>
        <v>7</v>
      </c>
      <c r="D60" s="92">
        <v>0</v>
      </c>
      <c r="E60" s="92">
        <v>0</v>
      </c>
      <c r="F60" s="92">
        <v>0</v>
      </c>
      <c r="G60" s="92">
        <v>0</v>
      </c>
      <c r="H60" s="92">
        <v>0</v>
      </c>
      <c r="I60" s="92">
        <v>0</v>
      </c>
      <c r="J60" s="92">
        <v>0</v>
      </c>
    </row>
    <row r="61" spans="1:130" x14ac:dyDescent="0.25">
      <c r="A61" s="61">
        <v>18841</v>
      </c>
      <c r="B61" s="96">
        <f t="shared" si="1"/>
        <v>1951</v>
      </c>
      <c r="C61" s="96">
        <f t="shared" si="2"/>
        <v>8</v>
      </c>
      <c r="D61" s="92">
        <v>0</v>
      </c>
      <c r="E61" s="92">
        <v>0</v>
      </c>
      <c r="F61" s="92">
        <v>0</v>
      </c>
      <c r="G61" s="92">
        <v>0</v>
      </c>
      <c r="H61" s="92">
        <v>0</v>
      </c>
      <c r="I61" s="92">
        <v>0</v>
      </c>
      <c r="J61" s="92">
        <v>0</v>
      </c>
    </row>
    <row r="62" spans="1:130" x14ac:dyDescent="0.25">
      <c r="A62" s="61">
        <v>18872</v>
      </c>
      <c r="B62" s="96">
        <f t="shared" si="1"/>
        <v>1951</v>
      </c>
      <c r="C62" s="96">
        <f t="shared" si="2"/>
        <v>9</v>
      </c>
      <c r="D62" s="92">
        <v>0</v>
      </c>
      <c r="E62" s="92">
        <v>0</v>
      </c>
      <c r="F62" s="92">
        <v>0</v>
      </c>
      <c r="G62" s="92">
        <v>0</v>
      </c>
      <c r="H62" s="92">
        <v>0</v>
      </c>
      <c r="I62" s="92">
        <v>0</v>
      </c>
      <c r="J62" s="92">
        <v>0</v>
      </c>
    </row>
    <row r="63" spans="1:130" x14ac:dyDescent="0.25">
      <c r="A63" s="61">
        <v>18902</v>
      </c>
      <c r="B63" s="96">
        <f t="shared" si="1"/>
        <v>1951</v>
      </c>
      <c r="C63" s="96">
        <f t="shared" si="2"/>
        <v>10</v>
      </c>
      <c r="D63" s="92">
        <v>0</v>
      </c>
      <c r="E63" s="92">
        <v>0</v>
      </c>
      <c r="F63" s="92">
        <v>0</v>
      </c>
      <c r="G63" s="92">
        <v>0</v>
      </c>
      <c r="H63" s="92">
        <v>0</v>
      </c>
      <c r="I63" s="92">
        <v>0</v>
      </c>
      <c r="J63" s="92">
        <v>0</v>
      </c>
    </row>
    <row r="64" spans="1:130" x14ac:dyDescent="0.25">
      <c r="A64" s="61">
        <v>18933</v>
      </c>
      <c r="B64" s="96">
        <f t="shared" si="1"/>
        <v>1951</v>
      </c>
      <c r="C64" s="96">
        <f t="shared" si="2"/>
        <v>11</v>
      </c>
      <c r="D64" s="92">
        <v>0</v>
      </c>
      <c r="E64" s="92">
        <v>0</v>
      </c>
      <c r="F64" s="92">
        <v>0</v>
      </c>
      <c r="G64" s="92">
        <v>0</v>
      </c>
      <c r="H64" s="92">
        <v>0</v>
      </c>
      <c r="I64" s="92">
        <v>0</v>
      </c>
      <c r="J64" s="92">
        <v>0</v>
      </c>
    </row>
    <row r="65" spans="1:10" x14ac:dyDescent="0.25">
      <c r="A65" s="61">
        <v>18963</v>
      </c>
      <c r="B65" s="96">
        <f t="shared" si="1"/>
        <v>1951</v>
      </c>
      <c r="C65" s="96">
        <f t="shared" si="2"/>
        <v>12</v>
      </c>
      <c r="D65" s="92">
        <v>0</v>
      </c>
      <c r="E65" s="92">
        <v>0</v>
      </c>
      <c r="F65" s="92">
        <v>0</v>
      </c>
      <c r="G65" s="92">
        <v>0</v>
      </c>
      <c r="H65" s="92">
        <v>0</v>
      </c>
      <c r="I65" s="92">
        <v>0</v>
      </c>
      <c r="J65" s="92">
        <v>0</v>
      </c>
    </row>
    <row r="66" spans="1:10" x14ac:dyDescent="0.25">
      <c r="A66" s="61">
        <v>18994</v>
      </c>
      <c r="B66" s="96">
        <f t="shared" si="1"/>
        <v>1952</v>
      </c>
      <c r="C66" s="96">
        <f t="shared" si="2"/>
        <v>1</v>
      </c>
      <c r="D66" s="92">
        <v>0</v>
      </c>
      <c r="E66" s="92">
        <v>0</v>
      </c>
      <c r="F66" s="92">
        <v>0</v>
      </c>
      <c r="G66" s="92">
        <v>0</v>
      </c>
      <c r="H66" s="92">
        <v>0</v>
      </c>
      <c r="I66" s="92">
        <v>0</v>
      </c>
      <c r="J66" s="92">
        <v>0</v>
      </c>
    </row>
    <row r="67" spans="1:10" x14ac:dyDescent="0.25">
      <c r="A67" s="61">
        <v>19025</v>
      </c>
      <c r="B67" s="96">
        <f t="shared" si="1"/>
        <v>1952</v>
      </c>
      <c r="C67" s="96">
        <f t="shared" si="2"/>
        <v>2</v>
      </c>
      <c r="D67" s="92">
        <v>0</v>
      </c>
      <c r="E67" s="92">
        <v>0</v>
      </c>
      <c r="F67" s="92">
        <v>0</v>
      </c>
      <c r="G67" s="92">
        <v>0</v>
      </c>
      <c r="H67" s="92">
        <v>0</v>
      </c>
      <c r="I67" s="92">
        <v>0</v>
      </c>
      <c r="J67" s="92">
        <v>0</v>
      </c>
    </row>
    <row r="68" spans="1:10" x14ac:dyDescent="0.25">
      <c r="A68" s="61">
        <v>19054</v>
      </c>
      <c r="B68" s="96">
        <f t="shared" si="1"/>
        <v>1952</v>
      </c>
      <c r="C68" s="96">
        <f t="shared" si="2"/>
        <v>3</v>
      </c>
      <c r="D68" s="92">
        <v>0</v>
      </c>
      <c r="E68" s="92">
        <v>0</v>
      </c>
      <c r="F68" s="92">
        <v>0</v>
      </c>
      <c r="G68" s="92">
        <v>0</v>
      </c>
      <c r="H68" s="92">
        <v>0</v>
      </c>
      <c r="I68" s="92">
        <v>0</v>
      </c>
      <c r="J68" s="92">
        <v>0</v>
      </c>
    </row>
    <row r="69" spans="1:10" x14ac:dyDescent="0.25">
      <c r="A69" s="61">
        <v>19085</v>
      </c>
      <c r="B69" s="96">
        <f t="shared" si="1"/>
        <v>1952</v>
      </c>
      <c r="C69" s="96">
        <f t="shared" si="2"/>
        <v>4</v>
      </c>
      <c r="D69" s="92">
        <v>0</v>
      </c>
      <c r="E69" s="92">
        <v>0</v>
      </c>
      <c r="F69" s="92">
        <v>0</v>
      </c>
      <c r="G69" s="92">
        <v>0</v>
      </c>
      <c r="H69" s="92">
        <v>0</v>
      </c>
      <c r="I69" s="92">
        <v>0</v>
      </c>
      <c r="J69" s="92">
        <v>0</v>
      </c>
    </row>
    <row r="70" spans="1:10" x14ac:dyDescent="0.25">
      <c r="A70" s="61">
        <v>19115</v>
      </c>
      <c r="B70" s="96">
        <f t="shared" si="1"/>
        <v>1952</v>
      </c>
      <c r="C70" s="96">
        <f t="shared" si="2"/>
        <v>5</v>
      </c>
      <c r="D70" s="92">
        <v>700.29472715782038</v>
      </c>
      <c r="E70" s="92">
        <v>860.516399952283</v>
      </c>
      <c r="F70" s="92">
        <v>1350.1826359083939</v>
      </c>
      <c r="G70" s="92">
        <v>1387.0876279565566</v>
      </c>
      <c r="H70" s="92">
        <v>1417.6917677038136</v>
      </c>
      <c r="I70" s="92">
        <v>1990.1692053289723</v>
      </c>
      <c r="J70" s="92">
        <v>2025.273953862591</v>
      </c>
    </row>
    <row r="71" spans="1:10" x14ac:dyDescent="0.25">
      <c r="A71" s="61">
        <v>19146</v>
      </c>
      <c r="B71" s="96">
        <f t="shared" ref="B71:B134" si="74">YEAR(A71)</f>
        <v>1952</v>
      </c>
      <c r="C71" s="96">
        <f t="shared" ref="C71:C134" si="75">MONTH(A71)</f>
        <v>6</v>
      </c>
      <c r="D71" s="92">
        <v>0</v>
      </c>
      <c r="E71" s="92">
        <v>0</v>
      </c>
      <c r="F71" s="92">
        <v>0</v>
      </c>
      <c r="G71" s="92">
        <v>0</v>
      </c>
      <c r="H71" s="92">
        <v>0</v>
      </c>
      <c r="I71" s="92">
        <v>0</v>
      </c>
      <c r="J71" s="92">
        <v>0</v>
      </c>
    </row>
    <row r="72" spans="1:10" x14ac:dyDescent="0.25">
      <c r="A72" s="61">
        <v>19176</v>
      </c>
      <c r="B72" s="96">
        <f t="shared" si="74"/>
        <v>1952</v>
      </c>
      <c r="C72" s="96">
        <f t="shared" si="75"/>
        <v>7</v>
      </c>
      <c r="D72" s="92">
        <v>0</v>
      </c>
      <c r="E72" s="92">
        <v>0</v>
      </c>
      <c r="F72" s="92">
        <v>0</v>
      </c>
      <c r="G72" s="92">
        <v>0</v>
      </c>
      <c r="H72" s="92">
        <v>0</v>
      </c>
      <c r="I72" s="92">
        <v>0</v>
      </c>
      <c r="J72" s="92">
        <v>0</v>
      </c>
    </row>
    <row r="73" spans="1:10" x14ac:dyDescent="0.25">
      <c r="A73" s="61">
        <v>19207</v>
      </c>
      <c r="B73" s="96">
        <f t="shared" si="74"/>
        <v>1952</v>
      </c>
      <c r="C73" s="96">
        <f t="shared" si="75"/>
        <v>8</v>
      </c>
      <c r="D73" s="92">
        <v>0</v>
      </c>
      <c r="E73" s="92">
        <v>0</v>
      </c>
      <c r="F73" s="92">
        <v>0</v>
      </c>
      <c r="G73" s="92">
        <v>0</v>
      </c>
      <c r="H73" s="92">
        <v>0</v>
      </c>
      <c r="I73" s="92">
        <v>0</v>
      </c>
      <c r="J73" s="92">
        <v>0</v>
      </c>
    </row>
    <row r="74" spans="1:10" x14ac:dyDescent="0.25">
      <c r="A74" s="61">
        <v>19238</v>
      </c>
      <c r="B74" s="96">
        <f t="shared" si="74"/>
        <v>1952</v>
      </c>
      <c r="C74" s="96">
        <f t="shared" si="75"/>
        <v>9</v>
      </c>
      <c r="D74" s="92">
        <v>0</v>
      </c>
      <c r="E74" s="92">
        <v>0</v>
      </c>
      <c r="F74" s="92">
        <v>0</v>
      </c>
      <c r="G74" s="92">
        <v>0</v>
      </c>
      <c r="H74" s="92">
        <v>0</v>
      </c>
      <c r="I74" s="92">
        <v>0</v>
      </c>
      <c r="J74" s="92">
        <v>0</v>
      </c>
    </row>
    <row r="75" spans="1:10" x14ac:dyDescent="0.25">
      <c r="A75" s="61">
        <v>19268</v>
      </c>
      <c r="B75" s="96">
        <f t="shared" si="74"/>
        <v>1952</v>
      </c>
      <c r="C75" s="96">
        <f t="shared" si="75"/>
        <v>10</v>
      </c>
      <c r="D75" s="92">
        <v>0</v>
      </c>
      <c r="E75" s="92">
        <v>0</v>
      </c>
      <c r="F75" s="92">
        <v>0</v>
      </c>
      <c r="G75" s="92">
        <v>0</v>
      </c>
      <c r="H75" s="92">
        <v>0</v>
      </c>
      <c r="I75" s="92">
        <v>0</v>
      </c>
      <c r="J75" s="92">
        <v>0</v>
      </c>
    </row>
    <row r="76" spans="1:10" x14ac:dyDescent="0.25">
      <c r="A76" s="61">
        <v>19299</v>
      </c>
      <c r="B76" s="96">
        <f t="shared" si="74"/>
        <v>1952</v>
      </c>
      <c r="C76" s="96">
        <f t="shared" si="75"/>
        <v>11</v>
      </c>
      <c r="D76" s="92">
        <v>0</v>
      </c>
      <c r="E76" s="92">
        <v>0</v>
      </c>
      <c r="F76" s="92">
        <v>0</v>
      </c>
      <c r="G76" s="92">
        <v>0</v>
      </c>
      <c r="H76" s="92">
        <v>0</v>
      </c>
      <c r="I76" s="92">
        <v>0</v>
      </c>
      <c r="J76" s="92">
        <v>0</v>
      </c>
    </row>
    <row r="77" spans="1:10" x14ac:dyDescent="0.25">
      <c r="A77" s="61">
        <v>19329</v>
      </c>
      <c r="B77" s="96">
        <f t="shared" si="74"/>
        <v>1952</v>
      </c>
      <c r="C77" s="96">
        <f t="shared" si="75"/>
        <v>12</v>
      </c>
      <c r="D77" s="92">
        <v>0</v>
      </c>
      <c r="E77" s="92">
        <v>0</v>
      </c>
      <c r="F77" s="92">
        <v>0</v>
      </c>
      <c r="G77" s="92">
        <v>0</v>
      </c>
      <c r="H77" s="92">
        <v>0</v>
      </c>
      <c r="I77" s="92">
        <v>0</v>
      </c>
      <c r="J77" s="92">
        <v>0</v>
      </c>
    </row>
    <row r="78" spans="1:10" x14ac:dyDescent="0.25">
      <c r="A78" s="61">
        <v>19360</v>
      </c>
      <c r="B78" s="96">
        <f t="shared" si="74"/>
        <v>1953</v>
      </c>
      <c r="C78" s="96">
        <f t="shared" si="75"/>
        <v>1</v>
      </c>
      <c r="D78" s="92">
        <v>0</v>
      </c>
      <c r="E78" s="92">
        <v>0</v>
      </c>
      <c r="F78" s="92">
        <v>0</v>
      </c>
      <c r="G78" s="92">
        <v>0</v>
      </c>
      <c r="H78" s="92">
        <v>0</v>
      </c>
      <c r="I78" s="92">
        <v>0</v>
      </c>
      <c r="J78" s="92">
        <v>0</v>
      </c>
    </row>
    <row r="79" spans="1:10" x14ac:dyDescent="0.25">
      <c r="A79" s="61">
        <v>19391</v>
      </c>
      <c r="B79" s="96">
        <f t="shared" si="74"/>
        <v>1953</v>
      </c>
      <c r="C79" s="96">
        <f t="shared" si="75"/>
        <v>2</v>
      </c>
      <c r="D79" s="92">
        <v>0</v>
      </c>
      <c r="E79" s="92">
        <v>0</v>
      </c>
      <c r="F79" s="92">
        <v>0</v>
      </c>
      <c r="G79" s="92">
        <v>0</v>
      </c>
      <c r="H79" s="92">
        <v>0</v>
      </c>
      <c r="I79" s="92">
        <v>0</v>
      </c>
      <c r="J79" s="92">
        <v>0</v>
      </c>
    </row>
    <row r="80" spans="1:10" x14ac:dyDescent="0.25">
      <c r="A80" s="61">
        <v>19419</v>
      </c>
      <c r="B80" s="96">
        <f t="shared" si="74"/>
        <v>1953</v>
      </c>
      <c r="C80" s="96">
        <f t="shared" si="75"/>
        <v>3</v>
      </c>
      <c r="D80" s="92">
        <v>0</v>
      </c>
      <c r="E80" s="92">
        <v>0</v>
      </c>
      <c r="F80" s="92">
        <v>0</v>
      </c>
      <c r="G80" s="92">
        <v>0</v>
      </c>
      <c r="H80" s="92">
        <v>0</v>
      </c>
      <c r="I80" s="92">
        <v>0</v>
      </c>
      <c r="J80" s="92">
        <v>0</v>
      </c>
    </row>
    <row r="81" spans="1:10" x14ac:dyDescent="0.25">
      <c r="A81" s="61">
        <v>19450</v>
      </c>
      <c r="B81" s="96">
        <f t="shared" si="74"/>
        <v>1953</v>
      </c>
      <c r="C81" s="96">
        <f t="shared" si="75"/>
        <v>4</v>
      </c>
      <c r="D81" s="92">
        <v>0</v>
      </c>
      <c r="E81" s="92">
        <v>0</v>
      </c>
      <c r="F81" s="92">
        <v>0</v>
      </c>
      <c r="G81" s="92">
        <v>0</v>
      </c>
      <c r="H81" s="92">
        <v>0</v>
      </c>
      <c r="I81" s="92">
        <v>0</v>
      </c>
      <c r="J81" s="92">
        <v>0</v>
      </c>
    </row>
    <row r="82" spans="1:10" x14ac:dyDescent="0.25">
      <c r="A82" s="61">
        <v>19480</v>
      </c>
      <c r="B82" s="96">
        <f t="shared" si="74"/>
        <v>1953</v>
      </c>
      <c r="C82" s="96">
        <f t="shared" si="75"/>
        <v>5</v>
      </c>
      <c r="D82" s="92">
        <v>0</v>
      </c>
      <c r="E82" s="92">
        <v>0</v>
      </c>
      <c r="F82" s="92">
        <v>0</v>
      </c>
      <c r="G82" s="92">
        <v>0</v>
      </c>
      <c r="H82" s="92">
        <v>0</v>
      </c>
      <c r="I82" s="92">
        <v>0</v>
      </c>
      <c r="J82" s="92">
        <v>0</v>
      </c>
    </row>
    <row r="83" spans="1:10" x14ac:dyDescent="0.25">
      <c r="A83" s="61">
        <v>19511</v>
      </c>
      <c r="B83" s="96">
        <f t="shared" si="74"/>
        <v>1953</v>
      </c>
      <c r="C83" s="96">
        <f t="shared" si="75"/>
        <v>6</v>
      </c>
      <c r="D83" s="92">
        <v>0</v>
      </c>
      <c r="E83" s="92">
        <v>0</v>
      </c>
      <c r="F83" s="92">
        <v>0</v>
      </c>
      <c r="G83" s="92">
        <v>0</v>
      </c>
      <c r="H83" s="92">
        <v>0</v>
      </c>
      <c r="I83" s="92">
        <v>0</v>
      </c>
      <c r="J83" s="92">
        <v>0</v>
      </c>
    </row>
    <row r="84" spans="1:10" x14ac:dyDescent="0.25">
      <c r="A84" s="61">
        <v>19541</v>
      </c>
      <c r="B84" s="96">
        <f t="shared" si="74"/>
        <v>1953</v>
      </c>
      <c r="C84" s="96">
        <f t="shared" si="75"/>
        <v>7</v>
      </c>
      <c r="D84" s="92">
        <v>290.58259952496996</v>
      </c>
      <c r="E84" s="92">
        <v>357.06550789957748</v>
      </c>
      <c r="F84" s="92">
        <v>560.24922787590606</v>
      </c>
      <c r="G84" s="92">
        <v>575.56270677118084</v>
      </c>
      <c r="H84" s="92">
        <v>588.26168926970149</v>
      </c>
      <c r="I84" s="92">
        <v>825.80736188908554</v>
      </c>
      <c r="J84" s="92">
        <v>840.37384181385914</v>
      </c>
    </row>
    <row r="85" spans="1:10" x14ac:dyDescent="0.25">
      <c r="A85" s="61">
        <v>19572</v>
      </c>
      <c r="B85" s="96">
        <f t="shared" si="74"/>
        <v>1953</v>
      </c>
      <c r="C85" s="96">
        <f t="shared" si="75"/>
        <v>8</v>
      </c>
      <c r="D85" s="92">
        <v>0</v>
      </c>
      <c r="E85" s="92">
        <v>0</v>
      </c>
      <c r="F85" s="92">
        <v>0</v>
      </c>
      <c r="G85" s="92">
        <v>0</v>
      </c>
      <c r="H85" s="92">
        <v>0</v>
      </c>
      <c r="I85" s="92">
        <v>0</v>
      </c>
      <c r="J85" s="92">
        <v>0</v>
      </c>
    </row>
    <row r="86" spans="1:10" x14ac:dyDescent="0.25">
      <c r="A86" s="61">
        <v>19603</v>
      </c>
      <c r="B86" s="96">
        <f t="shared" si="74"/>
        <v>1953</v>
      </c>
      <c r="C86" s="96">
        <f t="shared" si="75"/>
        <v>9</v>
      </c>
      <c r="D86" s="92">
        <v>0</v>
      </c>
      <c r="E86" s="92">
        <v>0</v>
      </c>
      <c r="F86" s="92">
        <v>0</v>
      </c>
      <c r="G86" s="92">
        <v>0</v>
      </c>
      <c r="H86" s="92">
        <v>0</v>
      </c>
      <c r="I86" s="92">
        <v>0</v>
      </c>
      <c r="J86" s="92">
        <v>0</v>
      </c>
    </row>
    <row r="87" spans="1:10" x14ac:dyDescent="0.25">
      <c r="A87" s="61">
        <v>19633</v>
      </c>
      <c r="B87" s="96">
        <f t="shared" si="74"/>
        <v>1953</v>
      </c>
      <c r="C87" s="96">
        <f t="shared" si="75"/>
        <v>10</v>
      </c>
      <c r="D87" s="92">
        <v>0</v>
      </c>
      <c r="E87" s="92">
        <v>0</v>
      </c>
      <c r="F87" s="92">
        <v>0</v>
      </c>
      <c r="G87" s="92">
        <v>0</v>
      </c>
      <c r="H87" s="92">
        <v>0</v>
      </c>
      <c r="I87" s="92">
        <v>0</v>
      </c>
      <c r="J87" s="92">
        <v>0</v>
      </c>
    </row>
    <row r="88" spans="1:10" x14ac:dyDescent="0.25">
      <c r="A88" s="61">
        <v>19664</v>
      </c>
      <c r="B88" s="96">
        <f t="shared" si="74"/>
        <v>1953</v>
      </c>
      <c r="C88" s="96">
        <f t="shared" si="75"/>
        <v>11</v>
      </c>
      <c r="D88" s="92">
        <v>0</v>
      </c>
      <c r="E88" s="92">
        <v>0</v>
      </c>
      <c r="F88" s="92">
        <v>0</v>
      </c>
      <c r="G88" s="92">
        <v>0</v>
      </c>
      <c r="H88" s="92">
        <v>0</v>
      </c>
      <c r="I88" s="92">
        <v>0</v>
      </c>
      <c r="J88" s="92">
        <v>0</v>
      </c>
    </row>
    <row r="89" spans="1:10" x14ac:dyDescent="0.25">
      <c r="A89" s="61">
        <v>19694</v>
      </c>
      <c r="B89" s="96">
        <f t="shared" si="74"/>
        <v>1953</v>
      </c>
      <c r="C89" s="96">
        <f t="shared" si="75"/>
        <v>12</v>
      </c>
      <c r="D89" s="92">
        <v>0</v>
      </c>
      <c r="E89" s="92">
        <v>0</v>
      </c>
      <c r="F89" s="92">
        <v>0</v>
      </c>
      <c r="G89" s="92">
        <v>0</v>
      </c>
      <c r="H89" s="92">
        <v>0</v>
      </c>
      <c r="I89" s="92">
        <v>0</v>
      </c>
      <c r="J89" s="92">
        <v>0</v>
      </c>
    </row>
    <row r="90" spans="1:10" x14ac:dyDescent="0.25">
      <c r="A90" s="61">
        <v>19725</v>
      </c>
      <c r="B90" s="96">
        <f t="shared" si="74"/>
        <v>1954</v>
      </c>
      <c r="C90" s="96">
        <f t="shared" si="75"/>
        <v>1</v>
      </c>
      <c r="D90" s="92">
        <v>0</v>
      </c>
      <c r="E90" s="92">
        <v>0</v>
      </c>
      <c r="F90" s="92">
        <v>0</v>
      </c>
      <c r="G90" s="92">
        <v>0</v>
      </c>
      <c r="H90" s="92">
        <v>0</v>
      </c>
      <c r="I90" s="92">
        <v>0</v>
      </c>
      <c r="J90" s="92">
        <v>0</v>
      </c>
    </row>
    <row r="91" spans="1:10" x14ac:dyDescent="0.25">
      <c r="A91" s="61">
        <v>19756</v>
      </c>
      <c r="B91" s="96">
        <f t="shared" si="74"/>
        <v>1954</v>
      </c>
      <c r="C91" s="96">
        <f t="shared" si="75"/>
        <v>2</v>
      </c>
      <c r="D91" s="92">
        <v>0</v>
      </c>
      <c r="E91" s="92">
        <v>0</v>
      </c>
      <c r="F91" s="92">
        <v>0</v>
      </c>
      <c r="G91" s="92">
        <v>0</v>
      </c>
      <c r="H91" s="92">
        <v>0</v>
      </c>
      <c r="I91" s="92">
        <v>0</v>
      </c>
      <c r="J91" s="92">
        <v>0</v>
      </c>
    </row>
    <row r="92" spans="1:10" x14ac:dyDescent="0.25">
      <c r="A92" s="61">
        <v>19784</v>
      </c>
      <c r="B92" s="96">
        <f t="shared" si="74"/>
        <v>1954</v>
      </c>
      <c r="C92" s="96">
        <f t="shared" si="75"/>
        <v>3</v>
      </c>
      <c r="D92" s="92">
        <v>717.35180036825182</v>
      </c>
      <c r="E92" s="92">
        <v>881.475991198006</v>
      </c>
      <c r="F92" s="92">
        <v>1383.0690238462437</v>
      </c>
      <c r="G92" s="92">
        <v>1420.8729104980412</v>
      </c>
      <c r="H92" s="92">
        <v>1452.222475038556</v>
      </c>
      <c r="I92" s="92">
        <v>2038.643741149363</v>
      </c>
      <c r="J92" s="92">
        <v>2074.6035357693654</v>
      </c>
    </row>
    <row r="93" spans="1:10" x14ac:dyDescent="0.25">
      <c r="A93" s="61">
        <v>19815</v>
      </c>
      <c r="B93" s="96">
        <f t="shared" si="74"/>
        <v>1954</v>
      </c>
      <c r="C93" s="96">
        <f t="shared" si="75"/>
        <v>4</v>
      </c>
      <c r="D93" s="92">
        <v>0</v>
      </c>
      <c r="E93" s="92">
        <v>0</v>
      </c>
      <c r="F93" s="92">
        <v>0</v>
      </c>
      <c r="G93" s="92">
        <v>0</v>
      </c>
      <c r="H93" s="92">
        <v>0</v>
      </c>
      <c r="I93" s="92">
        <v>0</v>
      </c>
      <c r="J93" s="92">
        <v>0</v>
      </c>
    </row>
    <row r="94" spans="1:10" x14ac:dyDescent="0.25">
      <c r="A94" s="61">
        <v>19845</v>
      </c>
      <c r="B94" s="96">
        <f t="shared" si="74"/>
        <v>1954</v>
      </c>
      <c r="C94" s="96">
        <f t="shared" si="75"/>
        <v>5</v>
      </c>
      <c r="D94" s="92">
        <v>0</v>
      </c>
      <c r="E94" s="92">
        <v>0</v>
      </c>
      <c r="F94" s="92">
        <v>0</v>
      </c>
      <c r="G94" s="92">
        <v>0</v>
      </c>
      <c r="H94" s="92">
        <v>0</v>
      </c>
      <c r="I94" s="92">
        <v>0</v>
      </c>
      <c r="J94" s="92">
        <v>0</v>
      </c>
    </row>
    <row r="95" spans="1:10" x14ac:dyDescent="0.25">
      <c r="A95" s="61">
        <v>19876</v>
      </c>
      <c r="B95" s="96">
        <f t="shared" si="74"/>
        <v>1954</v>
      </c>
      <c r="C95" s="96">
        <f t="shared" si="75"/>
        <v>6</v>
      </c>
      <c r="D95" s="92">
        <v>0</v>
      </c>
      <c r="E95" s="92">
        <v>0</v>
      </c>
      <c r="F95" s="92">
        <v>0</v>
      </c>
      <c r="G95" s="92">
        <v>0</v>
      </c>
      <c r="H95" s="92">
        <v>0</v>
      </c>
      <c r="I95" s="92">
        <v>0</v>
      </c>
      <c r="J95" s="92">
        <v>0</v>
      </c>
    </row>
    <row r="96" spans="1:10" x14ac:dyDescent="0.25">
      <c r="A96" s="61">
        <v>19906</v>
      </c>
      <c r="B96" s="96">
        <f t="shared" si="74"/>
        <v>1954</v>
      </c>
      <c r="C96" s="96">
        <f t="shared" si="75"/>
        <v>7</v>
      </c>
      <c r="D96" s="92">
        <v>0</v>
      </c>
      <c r="E96" s="92">
        <v>0</v>
      </c>
      <c r="F96" s="92">
        <v>0</v>
      </c>
      <c r="G96" s="92">
        <v>0</v>
      </c>
      <c r="H96" s="92">
        <v>0</v>
      </c>
      <c r="I96" s="92">
        <v>0</v>
      </c>
      <c r="J96" s="92">
        <v>0</v>
      </c>
    </row>
    <row r="97" spans="1:10" x14ac:dyDescent="0.25">
      <c r="A97" s="61">
        <v>19937</v>
      </c>
      <c r="B97" s="96">
        <f t="shared" si="74"/>
        <v>1954</v>
      </c>
      <c r="C97" s="96">
        <f t="shared" si="75"/>
        <v>8</v>
      </c>
      <c r="D97" s="92">
        <v>0</v>
      </c>
      <c r="E97" s="92">
        <v>0</v>
      </c>
      <c r="F97" s="92">
        <v>0</v>
      </c>
      <c r="G97" s="92">
        <v>0</v>
      </c>
      <c r="H97" s="92">
        <v>0</v>
      </c>
      <c r="I97" s="92">
        <v>0</v>
      </c>
      <c r="J97" s="92">
        <v>0</v>
      </c>
    </row>
    <row r="98" spans="1:10" x14ac:dyDescent="0.25">
      <c r="A98" s="61">
        <v>19968</v>
      </c>
      <c r="B98" s="96">
        <f t="shared" si="74"/>
        <v>1954</v>
      </c>
      <c r="C98" s="96">
        <f t="shared" si="75"/>
        <v>9</v>
      </c>
      <c r="D98" s="92">
        <v>0</v>
      </c>
      <c r="E98" s="92">
        <v>0</v>
      </c>
      <c r="F98" s="92">
        <v>0</v>
      </c>
      <c r="G98" s="92">
        <v>0</v>
      </c>
      <c r="H98" s="92">
        <v>0</v>
      </c>
      <c r="I98" s="92">
        <v>0</v>
      </c>
      <c r="J98" s="92">
        <v>0</v>
      </c>
    </row>
    <row r="99" spans="1:10" x14ac:dyDescent="0.25">
      <c r="A99" s="61">
        <v>19998</v>
      </c>
      <c r="B99" s="96">
        <f t="shared" si="74"/>
        <v>1954</v>
      </c>
      <c r="C99" s="96">
        <f t="shared" si="75"/>
        <v>10</v>
      </c>
      <c r="D99" s="92">
        <v>0</v>
      </c>
      <c r="E99" s="92">
        <v>0</v>
      </c>
      <c r="F99" s="92">
        <v>0</v>
      </c>
      <c r="G99" s="92">
        <v>0</v>
      </c>
      <c r="H99" s="92">
        <v>0</v>
      </c>
      <c r="I99" s="92">
        <v>0</v>
      </c>
      <c r="J99" s="92">
        <v>0</v>
      </c>
    </row>
    <row r="100" spans="1:10" x14ac:dyDescent="0.25">
      <c r="A100" s="61">
        <v>20029</v>
      </c>
      <c r="B100" s="96">
        <f t="shared" si="74"/>
        <v>1954</v>
      </c>
      <c r="C100" s="96">
        <f t="shared" si="75"/>
        <v>11</v>
      </c>
      <c r="D100" s="92">
        <v>0</v>
      </c>
      <c r="E100" s="92">
        <v>0</v>
      </c>
      <c r="F100" s="92">
        <v>0</v>
      </c>
      <c r="G100" s="92">
        <v>0</v>
      </c>
      <c r="H100" s="92">
        <v>0</v>
      </c>
      <c r="I100" s="92">
        <v>0</v>
      </c>
      <c r="J100" s="92">
        <v>0</v>
      </c>
    </row>
    <row r="101" spans="1:10" x14ac:dyDescent="0.25">
      <c r="A101" s="61">
        <v>20059</v>
      </c>
      <c r="B101" s="96">
        <f t="shared" si="74"/>
        <v>1954</v>
      </c>
      <c r="C101" s="96">
        <f t="shared" si="75"/>
        <v>12</v>
      </c>
      <c r="D101" s="92">
        <v>0</v>
      </c>
      <c r="E101" s="92">
        <v>0</v>
      </c>
      <c r="F101" s="92">
        <v>0</v>
      </c>
      <c r="G101" s="92">
        <v>0</v>
      </c>
      <c r="H101" s="92">
        <v>0</v>
      </c>
      <c r="I101" s="92">
        <v>0</v>
      </c>
      <c r="J101" s="92">
        <v>0</v>
      </c>
    </row>
    <row r="102" spans="1:10" x14ac:dyDescent="0.25">
      <c r="A102" s="61">
        <v>20090</v>
      </c>
      <c r="B102" s="96">
        <f t="shared" si="74"/>
        <v>1955</v>
      </c>
      <c r="C102" s="96">
        <f t="shared" si="75"/>
        <v>1</v>
      </c>
      <c r="D102" s="92">
        <v>0</v>
      </c>
      <c r="E102" s="92">
        <v>0</v>
      </c>
      <c r="F102" s="92">
        <v>0</v>
      </c>
      <c r="G102" s="92">
        <v>0</v>
      </c>
      <c r="H102" s="92">
        <v>0</v>
      </c>
      <c r="I102" s="92">
        <v>0</v>
      </c>
      <c r="J102" s="92">
        <v>0</v>
      </c>
    </row>
    <row r="103" spans="1:10" x14ac:dyDescent="0.25">
      <c r="A103" s="61">
        <v>20121</v>
      </c>
      <c r="B103" s="96">
        <f t="shared" si="74"/>
        <v>1955</v>
      </c>
      <c r="C103" s="96">
        <f t="shared" si="75"/>
        <v>2</v>
      </c>
      <c r="D103" s="92">
        <v>0</v>
      </c>
      <c r="E103" s="92">
        <v>0</v>
      </c>
      <c r="F103" s="92">
        <v>0</v>
      </c>
      <c r="G103" s="92">
        <v>0</v>
      </c>
      <c r="H103" s="92">
        <v>0</v>
      </c>
      <c r="I103" s="92">
        <v>0</v>
      </c>
      <c r="J103" s="92">
        <v>0</v>
      </c>
    </row>
    <row r="104" spans="1:10" x14ac:dyDescent="0.25">
      <c r="A104" s="61">
        <v>20149</v>
      </c>
      <c r="B104" s="96">
        <f t="shared" si="74"/>
        <v>1955</v>
      </c>
      <c r="C104" s="96">
        <f t="shared" si="75"/>
        <v>3</v>
      </c>
      <c r="D104" s="92">
        <v>717.35180036825182</v>
      </c>
      <c r="E104" s="92">
        <v>881.475991198006</v>
      </c>
      <c r="F104" s="92">
        <v>1383.0690238462437</v>
      </c>
      <c r="G104" s="92">
        <v>1420.8729104980412</v>
      </c>
      <c r="H104" s="92">
        <v>1452.222475038556</v>
      </c>
      <c r="I104" s="92">
        <v>2038.643741149363</v>
      </c>
      <c r="J104" s="92">
        <v>2074.6035357693654</v>
      </c>
    </row>
    <row r="105" spans="1:10" x14ac:dyDescent="0.25">
      <c r="A105" s="61">
        <v>20180</v>
      </c>
      <c r="B105" s="96">
        <f t="shared" si="74"/>
        <v>1955</v>
      </c>
      <c r="C105" s="96">
        <f t="shared" si="75"/>
        <v>4</v>
      </c>
      <c r="D105" s="92">
        <v>0</v>
      </c>
      <c r="E105" s="92">
        <v>0</v>
      </c>
      <c r="F105" s="92">
        <v>0</v>
      </c>
      <c r="G105" s="92">
        <v>0</v>
      </c>
      <c r="H105" s="92">
        <v>0</v>
      </c>
      <c r="I105" s="92">
        <v>0</v>
      </c>
      <c r="J105" s="92">
        <v>0</v>
      </c>
    </row>
    <row r="106" spans="1:10" x14ac:dyDescent="0.25">
      <c r="A106" s="61">
        <v>20210</v>
      </c>
      <c r="B106" s="96">
        <f t="shared" si="74"/>
        <v>1955</v>
      </c>
      <c r="C106" s="96">
        <f t="shared" si="75"/>
        <v>5</v>
      </c>
      <c r="D106" s="92">
        <v>0</v>
      </c>
      <c r="E106" s="92">
        <v>0</v>
      </c>
      <c r="F106" s="92">
        <v>0</v>
      </c>
      <c r="G106" s="92">
        <v>0</v>
      </c>
      <c r="H106" s="92">
        <v>0</v>
      </c>
      <c r="I106" s="92">
        <v>0</v>
      </c>
      <c r="J106" s="92">
        <v>0</v>
      </c>
    </row>
    <row r="107" spans="1:10" x14ac:dyDescent="0.25">
      <c r="A107" s="61">
        <v>20241</v>
      </c>
      <c r="B107" s="96">
        <f t="shared" si="74"/>
        <v>1955</v>
      </c>
      <c r="C107" s="96">
        <f t="shared" si="75"/>
        <v>6</v>
      </c>
      <c r="D107" s="92">
        <v>0</v>
      </c>
      <c r="E107" s="92">
        <v>0</v>
      </c>
      <c r="F107" s="92">
        <v>0</v>
      </c>
      <c r="G107" s="92">
        <v>0</v>
      </c>
      <c r="H107" s="92">
        <v>0</v>
      </c>
      <c r="I107" s="92">
        <v>0</v>
      </c>
      <c r="J107" s="92">
        <v>0</v>
      </c>
    </row>
    <row r="108" spans="1:10" x14ac:dyDescent="0.25">
      <c r="A108" s="61">
        <v>20271</v>
      </c>
      <c r="B108" s="96">
        <f t="shared" si="74"/>
        <v>1955</v>
      </c>
      <c r="C108" s="96">
        <f t="shared" si="75"/>
        <v>7</v>
      </c>
      <c r="D108" s="92">
        <v>0</v>
      </c>
      <c r="E108" s="92">
        <v>0</v>
      </c>
      <c r="F108" s="92">
        <v>0</v>
      </c>
      <c r="G108" s="92">
        <v>0</v>
      </c>
      <c r="H108" s="92">
        <v>0</v>
      </c>
      <c r="I108" s="92">
        <v>0</v>
      </c>
      <c r="J108" s="92">
        <v>0</v>
      </c>
    </row>
    <row r="109" spans="1:10" x14ac:dyDescent="0.25">
      <c r="A109" s="61">
        <v>20302</v>
      </c>
      <c r="B109" s="96">
        <f t="shared" si="74"/>
        <v>1955</v>
      </c>
      <c r="C109" s="96">
        <f t="shared" si="75"/>
        <v>8</v>
      </c>
      <c r="D109" s="92">
        <v>0</v>
      </c>
      <c r="E109" s="92">
        <v>0</v>
      </c>
      <c r="F109" s="92">
        <v>0</v>
      </c>
      <c r="G109" s="92">
        <v>0</v>
      </c>
      <c r="H109" s="92">
        <v>0</v>
      </c>
      <c r="I109" s="92">
        <v>0</v>
      </c>
      <c r="J109" s="92">
        <v>0</v>
      </c>
    </row>
    <row r="110" spans="1:10" x14ac:dyDescent="0.25">
      <c r="A110" s="61">
        <v>20333</v>
      </c>
      <c r="B110" s="96">
        <f t="shared" si="74"/>
        <v>1955</v>
      </c>
      <c r="C110" s="96">
        <f t="shared" si="75"/>
        <v>9</v>
      </c>
      <c r="D110" s="92">
        <v>0</v>
      </c>
      <c r="E110" s="92">
        <v>0</v>
      </c>
      <c r="F110" s="92">
        <v>0</v>
      </c>
      <c r="G110" s="92">
        <v>0</v>
      </c>
      <c r="H110" s="92">
        <v>0</v>
      </c>
      <c r="I110" s="92">
        <v>0</v>
      </c>
      <c r="J110" s="92">
        <v>0</v>
      </c>
    </row>
    <row r="111" spans="1:10" x14ac:dyDescent="0.25">
      <c r="A111" s="61">
        <v>20363</v>
      </c>
      <c r="B111" s="96">
        <f t="shared" si="74"/>
        <v>1955</v>
      </c>
      <c r="C111" s="96">
        <f t="shared" si="75"/>
        <v>10</v>
      </c>
      <c r="D111" s="92">
        <v>0</v>
      </c>
      <c r="E111" s="92">
        <v>0</v>
      </c>
      <c r="F111" s="92">
        <v>0</v>
      </c>
      <c r="G111" s="92">
        <v>0</v>
      </c>
      <c r="H111" s="92">
        <v>0</v>
      </c>
      <c r="I111" s="92">
        <v>0</v>
      </c>
      <c r="J111" s="92">
        <v>0</v>
      </c>
    </row>
    <row r="112" spans="1:10" x14ac:dyDescent="0.25">
      <c r="A112" s="61">
        <v>20394</v>
      </c>
      <c r="B112" s="96">
        <f t="shared" si="74"/>
        <v>1955</v>
      </c>
      <c r="C112" s="96">
        <f t="shared" si="75"/>
        <v>11</v>
      </c>
      <c r="D112" s="92">
        <v>0</v>
      </c>
      <c r="E112" s="92">
        <v>0</v>
      </c>
      <c r="F112" s="92">
        <v>0</v>
      </c>
      <c r="G112" s="92">
        <v>0</v>
      </c>
      <c r="H112" s="92">
        <v>0</v>
      </c>
      <c r="I112" s="92">
        <v>0</v>
      </c>
      <c r="J112" s="92">
        <v>0</v>
      </c>
    </row>
    <row r="113" spans="1:10" x14ac:dyDescent="0.25">
      <c r="A113" s="61">
        <v>20424</v>
      </c>
      <c r="B113" s="96">
        <f t="shared" si="74"/>
        <v>1955</v>
      </c>
      <c r="C113" s="96">
        <f t="shared" si="75"/>
        <v>12</v>
      </c>
      <c r="D113" s="92">
        <v>0</v>
      </c>
      <c r="E113" s="92">
        <v>0</v>
      </c>
      <c r="F113" s="92">
        <v>0</v>
      </c>
      <c r="G113" s="92">
        <v>0</v>
      </c>
      <c r="H113" s="92">
        <v>0</v>
      </c>
      <c r="I113" s="92">
        <v>0</v>
      </c>
      <c r="J113" s="92">
        <v>0</v>
      </c>
    </row>
    <row r="114" spans="1:10" x14ac:dyDescent="0.25">
      <c r="A114" s="61">
        <v>20455</v>
      </c>
      <c r="B114" s="96">
        <f t="shared" si="74"/>
        <v>1956</v>
      </c>
      <c r="C114" s="96">
        <f t="shared" si="75"/>
        <v>1</v>
      </c>
      <c r="D114" s="92">
        <v>0</v>
      </c>
      <c r="E114" s="92">
        <v>0</v>
      </c>
      <c r="F114" s="92">
        <v>0</v>
      </c>
      <c r="G114" s="92">
        <v>0</v>
      </c>
      <c r="H114" s="92">
        <v>0</v>
      </c>
      <c r="I114" s="92">
        <v>0</v>
      </c>
      <c r="J114" s="92">
        <v>0</v>
      </c>
    </row>
    <row r="115" spans="1:10" x14ac:dyDescent="0.25">
      <c r="A115" s="61">
        <v>20486</v>
      </c>
      <c r="B115" s="96">
        <f t="shared" si="74"/>
        <v>1956</v>
      </c>
      <c r="C115" s="96">
        <f t="shared" si="75"/>
        <v>2</v>
      </c>
      <c r="D115" s="92">
        <v>0</v>
      </c>
      <c r="E115" s="92">
        <v>0</v>
      </c>
      <c r="F115" s="92">
        <v>0</v>
      </c>
      <c r="G115" s="92">
        <v>0</v>
      </c>
      <c r="H115" s="92">
        <v>0</v>
      </c>
      <c r="I115" s="92">
        <v>0</v>
      </c>
      <c r="J115" s="92">
        <v>0</v>
      </c>
    </row>
    <row r="116" spans="1:10" x14ac:dyDescent="0.25">
      <c r="A116" s="61">
        <v>20515</v>
      </c>
      <c r="B116" s="96">
        <f t="shared" si="74"/>
        <v>1956</v>
      </c>
      <c r="C116" s="96">
        <f t="shared" si="75"/>
        <v>3</v>
      </c>
      <c r="D116" s="92">
        <v>717.35180036825182</v>
      </c>
      <c r="E116" s="92">
        <v>881.475991198006</v>
      </c>
      <c r="F116" s="92">
        <v>1383.0690238462437</v>
      </c>
      <c r="G116" s="92">
        <v>1420.8729104980412</v>
      </c>
      <c r="H116" s="92">
        <v>1452.222475038556</v>
      </c>
      <c r="I116" s="92">
        <v>2038.643741149363</v>
      </c>
      <c r="J116" s="92">
        <v>2074.6035357693654</v>
      </c>
    </row>
    <row r="117" spans="1:10" x14ac:dyDescent="0.25">
      <c r="A117" s="61">
        <v>20546</v>
      </c>
      <c r="B117" s="96">
        <f t="shared" si="74"/>
        <v>1956</v>
      </c>
      <c r="C117" s="96">
        <f t="shared" si="75"/>
        <v>4</v>
      </c>
      <c r="D117" s="92">
        <v>0</v>
      </c>
      <c r="E117" s="92">
        <v>0</v>
      </c>
      <c r="F117" s="92">
        <v>0</v>
      </c>
      <c r="G117" s="92">
        <v>0</v>
      </c>
      <c r="H117" s="92">
        <v>0</v>
      </c>
      <c r="I117" s="92">
        <v>0</v>
      </c>
      <c r="J117" s="92">
        <v>0</v>
      </c>
    </row>
    <row r="118" spans="1:10" x14ac:dyDescent="0.25">
      <c r="A118" s="61">
        <v>20576</v>
      </c>
      <c r="B118" s="96">
        <f t="shared" si="74"/>
        <v>1956</v>
      </c>
      <c r="C118" s="96">
        <f t="shared" si="75"/>
        <v>5</v>
      </c>
      <c r="D118" s="92">
        <v>0</v>
      </c>
      <c r="E118" s="92">
        <v>0</v>
      </c>
      <c r="F118" s="92">
        <v>0</v>
      </c>
      <c r="G118" s="92">
        <v>0</v>
      </c>
      <c r="H118" s="92">
        <v>0</v>
      </c>
      <c r="I118" s="92">
        <v>0</v>
      </c>
      <c r="J118" s="92">
        <v>0</v>
      </c>
    </row>
    <row r="119" spans="1:10" x14ac:dyDescent="0.25">
      <c r="A119" s="61">
        <v>20607</v>
      </c>
      <c r="B119" s="96">
        <f t="shared" si="74"/>
        <v>1956</v>
      </c>
      <c r="C119" s="96">
        <f t="shared" si="75"/>
        <v>6</v>
      </c>
      <c r="D119" s="92">
        <v>0</v>
      </c>
      <c r="E119" s="92">
        <v>0</v>
      </c>
      <c r="F119" s="92">
        <v>0</v>
      </c>
      <c r="G119" s="92">
        <v>0</v>
      </c>
      <c r="H119" s="92">
        <v>0</v>
      </c>
      <c r="I119" s="92">
        <v>0</v>
      </c>
      <c r="J119" s="92">
        <v>0</v>
      </c>
    </row>
    <row r="120" spans="1:10" x14ac:dyDescent="0.25">
      <c r="A120" s="61">
        <v>20637</v>
      </c>
      <c r="B120" s="96">
        <f t="shared" si="74"/>
        <v>1956</v>
      </c>
      <c r="C120" s="96">
        <f t="shared" si="75"/>
        <v>7</v>
      </c>
      <c r="D120" s="92">
        <v>0</v>
      </c>
      <c r="E120" s="92">
        <v>0</v>
      </c>
      <c r="F120" s="92">
        <v>0</v>
      </c>
      <c r="G120" s="92">
        <v>0</v>
      </c>
      <c r="H120" s="92">
        <v>0</v>
      </c>
      <c r="I120" s="92">
        <v>0</v>
      </c>
      <c r="J120" s="92">
        <v>0</v>
      </c>
    </row>
    <row r="121" spans="1:10" x14ac:dyDescent="0.25">
      <c r="A121" s="61">
        <v>20668</v>
      </c>
      <c r="B121" s="96">
        <f t="shared" si="74"/>
        <v>1956</v>
      </c>
      <c r="C121" s="96">
        <f t="shared" si="75"/>
        <v>8</v>
      </c>
      <c r="D121" s="92">
        <v>0</v>
      </c>
      <c r="E121" s="92">
        <v>0</v>
      </c>
      <c r="F121" s="92">
        <v>0</v>
      </c>
      <c r="G121" s="92">
        <v>0</v>
      </c>
      <c r="H121" s="92">
        <v>0</v>
      </c>
      <c r="I121" s="92">
        <v>0</v>
      </c>
      <c r="J121" s="92">
        <v>0</v>
      </c>
    </row>
    <row r="122" spans="1:10" x14ac:dyDescent="0.25">
      <c r="A122" s="61">
        <v>20699</v>
      </c>
      <c r="B122" s="96">
        <f t="shared" si="74"/>
        <v>1956</v>
      </c>
      <c r="C122" s="96">
        <f t="shared" si="75"/>
        <v>9</v>
      </c>
      <c r="D122" s="92">
        <v>0</v>
      </c>
      <c r="E122" s="92">
        <v>0</v>
      </c>
      <c r="F122" s="92">
        <v>0</v>
      </c>
      <c r="G122" s="92">
        <v>0</v>
      </c>
      <c r="H122" s="92">
        <v>0</v>
      </c>
      <c r="I122" s="92">
        <v>0</v>
      </c>
      <c r="J122" s="92">
        <v>0</v>
      </c>
    </row>
    <row r="123" spans="1:10" x14ac:dyDescent="0.25">
      <c r="A123" s="61">
        <v>20729</v>
      </c>
      <c r="B123" s="96">
        <f t="shared" si="74"/>
        <v>1956</v>
      </c>
      <c r="C123" s="96">
        <f t="shared" si="75"/>
        <v>10</v>
      </c>
      <c r="D123" s="92">
        <v>0</v>
      </c>
      <c r="E123" s="92">
        <v>0</v>
      </c>
      <c r="F123" s="92">
        <v>0</v>
      </c>
      <c r="G123" s="92">
        <v>0</v>
      </c>
      <c r="H123" s="92">
        <v>0</v>
      </c>
      <c r="I123" s="92">
        <v>0</v>
      </c>
      <c r="J123" s="92">
        <v>0</v>
      </c>
    </row>
    <row r="124" spans="1:10" x14ac:dyDescent="0.25">
      <c r="A124" s="61">
        <v>20760</v>
      </c>
      <c r="B124" s="96">
        <f t="shared" si="74"/>
        <v>1956</v>
      </c>
      <c r="C124" s="96">
        <f t="shared" si="75"/>
        <v>11</v>
      </c>
      <c r="D124" s="92">
        <v>0</v>
      </c>
      <c r="E124" s="92">
        <v>0</v>
      </c>
      <c r="F124" s="92">
        <v>0</v>
      </c>
      <c r="G124" s="92">
        <v>0</v>
      </c>
      <c r="H124" s="92">
        <v>0</v>
      </c>
      <c r="I124" s="92">
        <v>0</v>
      </c>
      <c r="J124" s="92">
        <v>0</v>
      </c>
    </row>
    <row r="125" spans="1:10" x14ac:dyDescent="0.25">
      <c r="A125" s="61">
        <v>20790</v>
      </c>
      <c r="B125" s="96">
        <f t="shared" si="74"/>
        <v>1956</v>
      </c>
      <c r="C125" s="96">
        <f t="shared" si="75"/>
        <v>12</v>
      </c>
      <c r="D125" s="92">
        <v>0</v>
      </c>
      <c r="E125" s="92">
        <v>0</v>
      </c>
      <c r="F125" s="92">
        <v>0</v>
      </c>
      <c r="G125" s="92">
        <v>0</v>
      </c>
      <c r="H125" s="92">
        <v>0</v>
      </c>
      <c r="I125" s="92">
        <v>0</v>
      </c>
      <c r="J125" s="92">
        <v>0</v>
      </c>
    </row>
    <row r="126" spans="1:10" x14ac:dyDescent="0.25">
      <c r="A126" s="61">
        <v>20821</v>
      </c>
      <c r="B126" s="96">
        <f t="shared" si="74"/>
        <v>1957</v>
      </c>
      <c r="C126" s="96">
        <f t="shared" si="75"/>
        <v>1</v>
      </c>
      <c r="D126" s="92">
        <v>0</v>
      </c>
      <c r="E126" s="92">
        <v>0</v>
      </c>
      <c r="F126" s="92">
        <v>0</v>
      </c>
      <c r="G126" s="92">
        <v>0</v>
      </c>
      <c r="H126" s="92">
        <v>0</v>
      </c>
      <c r="I126" s="92">
        <v>0</v>
      </c>
      <c r="J126" s="92">
        <v>0</v>
      </c>
    </row>
    <row r="127" spans="1:10" x14ac:dyDescent="0.25">
      <c r="A127" s="61">
        <v>20852</v>
      </c>
      <c r="B127" s="96">
        <f t="shared" si="74"/>
        <v>1957</v>
      </c>
      <c r="C127" s="96">
        <f t="shared" si="75"/>
        <v>2</v>
      </c>
      <c r="D127" s="92">
        <v>0</v>
      </c>
      <c r="E127" s="92">
        <v>0</v>
      </c>
      <c r="F127" s="92">
        <v>0</v>
      </c>
      <c r="G127" s="92">
        <v>0</v>
      </c>
      <c r="H127" s="92">
        <v>0</v>
      </c>
      <c r="I127" s="92">
        <v>0</v>
      </c>
      <c r="J127" s="92">
        <v>0</v>
      </c>
    </row>
    <row r="128" spans="1:10" x14ac:dyDescent="0.25">
      <c r="A128" s="61">
        <v>20880</v>
      </c>
      <c r="B128" s="96">
        <f t="shared" si="74"/>
        <v>1957</v>
      </c>
      <c r="C128" s="96">
        <f t="shared" si="75"/>
        <v>3</v>
      </c>
      <c r="D128" s="92">
        <v>717.35180036825182</v>
      </c>
      <c r="E128" s="92">
        <v>881.475991198006</v>
      </c>
      <c r="F128" s="92">
        <v>1383.0690238462437</v>
      </c>
      <c r="G128" s="92">
        <v>1420.8729104980412</v>
      </c>
      <c r="H128" s="92">
        <v>1452.222475038556</v>
      </c>
      <c r="I128" s="92">
        <v>2038.643741149363</v>
      </c>
      <c r="J128" s="92">
        <v>2074.6035357693654</v>
      </c>
    </row>
    <row r="129" spans="1:10" x14ac:dyDescent="0.25">
      <c r="A129" s="61">
        <v>20911</v>
      </c>
      <c r="B129" s="96">
        <f t="shared" si="74"/>
        <v>1957</v>
      </c>
      <c r="C129" s="96">
        <f t="shared" si="75"/>
        <v>4</v>
      </c>
      <c r="D129" s="92">
        <v>0</v>
      </c>
      <c r="E129" s="92">
        <v>0</v>
      </c>
      <c r="F129" s="92">
        <v>0</v>
      </c>
      <c r="G129" s="92">
        <v>0</v>
      </c>
      <c r="H129" s="92">
        <v>0</v>
      </c>
      <c r="I129" s="92">
        <v>0</v>
      </c>
      <c r="J129" s="92">
        <v>0</v>
      </c>
    </row>
    <row r="130" spans="1:10" x14ac:dyDescent="0.25">
      <c r="A130" s="61">
        <v>20941</v>
      </c>
      <c r="B130" s="96">
        <f t="shared" si="74"/>
        <v>1957</v>
      </c>
      <c r="C130" s="96">
        <f t="shared" si="75"/>
        <v>5</v>
      </c>
      <c r="D130" s="92">
        <v>0</v>
      </c>
      <c r="E130" s="92">
        <v>0</v>
      </c>
      <c r="F130" s="92">
        <v>0</v>
      </c>
      <c r="G130" s="92">
        <v>0</v>
      </c>
      <c r="H130" s="92">
        <v>0</v>
      </c>
      <c r="I130" s="92">
        <v>0</v>
      </c>
      <c r="J130" s="92">
        <v>0</v>
      </c>
    </row>
    <row r="131" spans="1:10" x14ac:dyDescent="0.25">
      <c r="A131" s="61">
        <v>20972</v>
      </c>
      <c r="B131" s="96">
        <f t="shared" si="74"/>
        <v>1957</v>
      </c>
      <c r="C131" s="96">
        <f t="shared" si="75"/>
        <v>6</v>
      </c>
      <c r="D131" s="92">
        <v>0</v>
      </c>
      <c r="E131" s="92">
        <v>0</v>
      </c>
      <c r="F131" s="92">
        <v>0</v>
      </c>
      <c r="G131" s="92">
        <v>0</v>
      </c>
      <c r="H131" s="92">
        <v>0</v>
      </c>
      <c r="I131" s="92">
        <v>0</v>
      </c>
      <c r="J131" s="92">
        <v>0</v>
      </c>
    </row>
    <row r="132" spans="1:10" x14ac:dyDescent="0.25">
      <c r="A132" s="61">
        <v>21002</v>
      </c>
      <c r="B132" s="96">
        <f t="shared" si="74"/>
        <v>1957</v>
      </c>
      <c r="C132" s="96">
        <f t="shared" si="75"/>
        <v>7</v>
      </c>
      <c r="D132" s="92">
        <v>0</v>
      </c>
      <c r="E132" s="92">
        <v>0</v>
      </c>
      <c r="F132" s="92">
        <v>0</v>
      </c>
      <c r="G132" s="92">
        <v>0</v>
      </c>
      <c r="H132" s="92">
        <v>0</v>
      </c>
      <c r="I132" s="92">
        <v>0</v>
      </c>
      <c r="J132" s="92">
        <v>0</v>
      </c>
    </row>
    <row r="133" spans="1:10" x14ac:dyDescent="0.25">
      <c r="A133" s="61">
        <v>21033</v>
      </c>
      <c r="B133" s="96">
        <f t="shared" si="74"/>
        <v>1957</v>
      </c>
      <c r="C133" s="96">
        <f t="shared" si="75"/>
        <v>8</v>
      </c>
      <c r="D133" s="92">
        <v>0</v>
      </c>
      <c r="E133" s="92">
        <v>0</v>
      </c>
      <c r="F133" s="92">
        <v>0</v>
      </c>
      <c r="G133" s="92">
        <v>0</v>
      </c>
      <c r="H133" s="92">
        <v>0</v>
      </c>
      <c r="I133" s="92">
        <v>0</v>
      </c>
      <c r="J133" s="92">
        <v>0</v>
      </c>
    </row>
    <row r="134" spans="1:10" x14ac:dyDescent="0.25">
      <c r="A134" s="61">
        <v>21064</v>
      </c>
      <c r="B134" s="96">
        <f t="shared" si="74"/>
        <v>1957</v>
      </c>
      <c r="C134" s="96">
        <f t="shared" si="75"/>
        <v>9</v>
      </c>
      <c r="D134" s="92">
        <v>0</v>
      </c>
      <c r="E134" s="92">
        <v>0</v>
      </c>
      <c r="F134" s="92">
        <v>0</v>
      </c>
      <c r="G134" s="92">
        <v>0</v>
      </c>
      <c r="H134" s="92">
        <v>0</v>
      </c>
      <c r="I134" s="92">
        <v>0</v>
      </c>
      <c r="J134" s="92">
        <v>0</v>
      </c>
    </row>
    <row r="135" spans="1:10" x14ac:dyDescent="0.25">
      <c r="A135" s="61">
        <v>21094</v>
      </c>
      <c r="B135" s="96">
        <f t="shared" ref="B135:B198" si="76">YEAR(A135)</f>
        <v>1957</v>
      </c>
      <c r="C135" s="96">
        <f t="shared" ref="C135:C198" si="77">MONTH(A135)</f>
        <v>10</v>
      </c>
      <c r="D135" s="92">
        <v>0</v>
      </c>
      <c r="E135" s="92">
        <v>0</v>
      </c>
      <c r="F135" s="92">
        <v>0</v>
      </c>
      <c r="G135" s="92">
        <v>0</v>
      </c>
      <c r="H135" s="92">
        <v>0</v>
      </c>
      <c r="I135" s="92">
        <v>0</v>
      </c>
      <c r="J135" s="92">
        <v>0</v>
      </c>
    </row>
    <row r="136" spans="1:10" x14ac:dyDescent="0.25">
      <c r="A136" s="61">
        <v>21125</v>
      </c>
      <c r="B136" s="96">
        <f t="shared" si="76"/>
        <v>1957</v>
      </c>
      <c r="C136" s="96">
        <f t="shared" si="77"/>
        <v>11</v>
      </c>
      <c r="D136" s="92">
        <v>0</v>
      </c>
      <c r="E136" s="92">
        <v>0</v>
      </c>
      <c r="F136" s="92">
        <v>0</v>
      </c>
      <c r="G136" s="92">
        <v>0</v>
      </c>
      <c r="H136" s="92">
        <v>0</v>
      </c>
      <c r="I136" s="92">
        <v>0</v>
      </c>
      <c r="J136" s="92">
        <v>0</v>
      </c>
    </row>
    <row r="137" spans="1:10" x14ac:dyDescent="0.25">
      <c r="A137" s="61">
        <v>21155</v>
      </c>
      <c r="B137" s="96">
        <f t="shared" si="76"/>
        <v>1957</v>
      </c>
      <c r="C137" s="96">
        <f t="shared" si="77"/>
        <v>12</v>
      </c>
      <c r="D137" s="92">
        <v>0</v>
      </c>
      <c r="E137" s="92">
        <v>0</v>
      </c>
      <c r="F137" s="92">
        <v>0</v>
      </c>
      <c r="G137" s="92">
        <v>0</v>
      </c>
      <c r="H137" s="92">
        <v>0</v>
      </c>
      <c r="I137" s="92">
        <v>0</v>
      </c>
      <c r="J137" s="92">
        <v>0</v>
      </c>
    </row>
    <row r="138" spans="1:10" x14ac:dyDescent="0.25">
      <c r="A138" s="61">
        <v>21186</v>
      </c>
      <c r="B138" s="96">
        <f t="shared" si="76"/>
        <v>1958</v>
      </c>
      <c r="C138" s="96">
        <f t="shared" si="77"/>
        <v>1</v>
      </c>
      <c r="D138" s="92">
        <v>0</v>
      </c>
      <c r="E138" s="92">
        <v>0</v>
      </c>
      <c r="F138" s="92">
        <v>0</v>
      </c>
      <c r="G138" s="92">
        <v>0</v>
      </c>
      <c r="H138" s="92">
        <v>0</v>
      </c>
      <c r="I138" s="92">
        <v>0</v>
      </c>
      <c r="J138" s="92">
        <v>0</v>
      </c>
    </row>
    <row r="139" spans="1:10" x14ac:dyDescent="0.25">
      <c r="A139" s="61">
        <v>21217</v>
      </c>
      <c r="B139" s="96">
        <f t="shared" si="76"/>
        <v>1958</v>
      </c>
      <c r="C139" s="96">
        <f t="shared" si="77"/>
        <v>2</v>
      </c>
      <c r="D139" s="92">
        <v>0</v>
      </c>
      <c r="E139" s="92">
        <v>0</v>
      </c>
      <c r="F139" s="92">
        <v>0</v>
      </c>
      <c r="G139" s="92">
        <v>0</v>
      </c>
      <c r="H139" s="92">
        <v>0</v>
      </c>
      <c r="I139" s="92">
        <v>0</v>
      </c>
      <c r="J139" s="92">
        <v>0</v>
      </c>
    </row>
    <row r="140" spans="1:10" x14ac:dyDescent="0.25">
      <c r="A140" s="61">
        <v>21245</v>
      </c>
      <c r="B140" s="96">
        <f t="shared" si="76"/>
        <v>1958</v>
      </c>
      <c r="C140" s="96">
        <f t="shared" si="77"/>
        <v>3</v>
      </c>
      <c r="D140" s="92">
        <v>738.20156702753127</v>
      </c>
      <c r="E140" s="92">
        <v>907.09601295413859</v>
      </c>
      <c r="F140" s="92">
        <v>1423.2678027523095</v>
      </c>
      <c r="G140" s="92">
        <v>1462.1704560275393</v>
      </c>
      <c r="H140" s="92">
        <v>1494.4311928899251</v>
      </c>
      <c r="I140" s="92">
        <v>2097.8967412569036</v>
      </c>
      <c r="J140" s="92">
        <v>2134.9017041284642</v>
      </c>
    </row>
    <row r="141" spans="1:10" x14ac:dyDescent="0.25">
      <c r="A141" s="61">
        <v>21276</v>
      </c>
      <c r="B141" s="96">
        <f t="shared" si="76"/>
        <v>1958</v>
      </c>
      <c r="C141" s="96">
        <f t="shared" si="77"/>
        <v>4</v>
      </c>
      <c r="D141" s="92">
        <v>0</v>
      </c>
      <c r="E141" s="92">
        <v>0</v>
      </c>
      <c r="F141" s="92">
        <v>0</v>
      </c>
      <c r="G141" s="92">
        <v>0</v>
      </c>
      <c r="H141" s="92">
        <v>0</v>
      </c>
      <c r="I141" s="92">
        <v>0</v>
      </c>
      <c r="J141" s="92">
        <v>0</v>
      </c>
    </row>
    <row r="142" spans="1:10" x14ac:dyDescent="0.25">
      <c r="A142" s="61">
        <v>21306</v>
      </c>
      <c r="B142" s="96">
        <f t="shared" si="76"/>
        <v>1958</v>
      </c>
      <c r="C142" s="96">
        <f t="shared" si="77"/>
        <v>5</v>
      </c>
      <c r="D142" s="92">
        <v>0</v>
      </c>
      <c r="E142" s="92">
        <v>0</v>
      </c>
      <c r="F142" s="92">
        <v>0</v>
      </c>
      <c r="G142" s="92">
        <v>0</v>
      </c>
      <c r="H142" s="92">
        <v>0</v>
      </c>
      <c r="I142" s="92">
        <v>0</v>
      </c>
      <c r="J142" s="92">
        <v>0</v>
      </c>
    </row>
    <row r="143" spans="1:10" x14ac:dyDescent="0.25">
      <c r="A143" s="61">
        <v>21337</v>
      </c>
      <c r="B143" s="96">
        <f t="shared" si="76"/>
        <v>1958</v>
      </c>
      <c r="C143" s="96">
        <f t="shared" si="77"/>
        <v>6</v>
      </c>
      <c r="D143" s="92">
        <v>0</v>
      </c>
      <c r="E143" s="92">
        <v>0</v>
      </c>
      <c r="F143" s="92">
        <v>0</v>
      </c>
      <c r="G143" s="92">
        <v>0</v>
      </c>
      <c r="H143" s="92">
        <v>0</v>
      </c>
      <c r="I143" s="92">
        <v>0</v>
      </c>
      <c r="J143" s="92">
        <v>0</v>
      </c>
    </row>
    <row r="144" spans="1:10" x14ac:dyDescent="0.25">
      <c r="A144" s="61">
        <v>21367</v>
      </c>
      <c r="B144" s="96">
        <f t="shared" si="76"/>
        <v>1958</v>
      </c>
      <c r="C144" s="96">
        <f t="shared" si="77"/>
        <v>7</v>
      </c>
      <c r="D144" s="92">
        <v>0</v>
      </c>
      <c r="E144" s="92">
        <v>0</v>
      </c>
      <c r="F144" s="92">
        <v>0</v>
      </c>
      <c r="G144" s="92">
        <v>0</v>
      </c>
      <c r="H144" s="92">
        <v>0</v>
      </c>
      <c r="I144" s="92">
        <v>0</v>
      </c>
      <c r="J144" s="92">
        <v>0</v>
      </c>
    </row>
    <row r="145" spans="1:10" x14ac:dyDescent="0.25">
      <c r="A145" s="61">
        <v>21398</v>
      </c>
      <c r="B145" s="96">
        <f t="shared" si="76"/>
        <v>1958</v>
      </c>
      <c r="C145" s="96">
        <f t="shared" si="77"/>
        <v>8</v>
      </c>
      <c r="D145" s="92">
        <v>0</v>
      </c>
      <c r="E145" s="92">
        <v>0</v>
      </c>
      <c r="F145" s="92">
        <v>0</v>
      </c>
      <c r="G145" s="92">
        <v>0</v>
      </c>
      <c r="H145" s="92">
        <v>0</v>
      </c>
      <c r="I145" s="92">
        <v>0</v>
      </c>
      <c r="J145" s="92">
        <v>0</v>
      </c>
    </row>
    <row r="146" spans="1:10" x14ac:dyDescent="0.25">
      <c r="A146" s="61">
        <v>21429</v>
      </c>
      <c r="B146" s="96">
        <f t="shared" si="76"/>
        <v>1958</v>
      </c>
      <c r="C146" s="96">
        <f t="shared" si="77"/>
        <v>9</v>
      </c>
      <c r="D146" s="92">
        <v>0</v>
      </c>
      <c r="E146" s="92">
        <v>0</v>
      </c>
      <c r="F146" s="92">
        <v>0</v>
      </c>
      <c r="G146" s="92">
        <v>0</v>
      </c>
      <c r="H146" s="92">
        <v>0</v>
      </c>
      <c r="I146" s="92">
        <v>0</v>
      </c>
      <c r="J146" s="92">
        <v>0</v>
      </c>
    </row>
    <row r="147" spans="1:10" x14ac:dyDescent="0.25">
      <c r="A147" s="61">
        <v>21459</v>
      </c>
      <c r="B147" s="96">
        <f t="shared" si="76"/>
        <v>1958</v>
      </c>
      <c r="C147" s="96">
        <f t="shared" si="77"/>
        <v>10</v>
      </c>
      <c r="D147" s="92">
        <v>0</v>
      </c>
      <c r="E147" s="92">
        <v>0</v>
      </c>
      <c r="F147" s="92">
        <v>0</v>
      </c>
      <c r="G147" s="92">
        <v>0</v>
      </c>
      <c r="H147" s="92">
        <v>0</v>
      </c>
      <c r="I147" s="92">
        <v>0</v>
      </c>
      <c r="J147" s="92">
        <v>0</v>
      </c>
    </row>
    <row r="148" spans="1:10" x14ac:dyDescent="0.25">
      <c r="A148" s="61">
        <v>21490</v>
      </c>
      <c r="B148" s="96">
        <f t="shared" si="76"/>
        <v>1958</v>
      </c>
      <c r="C148" s="96">
        <f t="shared" si="77"/>
        <v>11</v>
      </c>
      <c r="D148" s="92">
        <v>0</v>
      </c>
      <c r="E148" s="92">
        <v>0</v>
      </c>
      <c r="F148" s="92">
        <v>0</v>
      </c>
      <c r="G148" s="92">
        <v>0</v>
      </c>
      <c r="H148" s="92">
        <v>0</v>
      </c>
      <c r="I148" s="92">
        <v>0</v>
      </c>
      <c r="J148" s="92">
        <v>0</v>
      </c>
    </row>
    <row r="149" spans="1:10" x14ac:dyDescent="0.25">
      <c r="A149" s="61">
        <v>21520</v>
      </c>
      <c r="B149" s="96">
        <f t="shared" si="76"/>
        <v>1958</v>
      </c>
      <c r="C149" s="96">
        <f t="shared" si="77"/>
        <v>12</v>
      </c>
      <c r="D149" s="92">
        <v>0</v>
      </c>
      <c r="E149" s="92">
        <v>0</v>
      </c>
      <c r="F149" s="92">
        <v>0</v>
      </c>
      <c r="G149" s="92">
        <v>0</v>
      </c>
      <c r="H149" s="92">
        <v>0</v>
      </c>
      <c r="I149" s="92">
        <v>0</v>
      </c>
      <c r="J149" s="92">
        <v>0</v>
      </c>
    </row>
    <row r="150" spans="1:10" x14ac:dyDescent="0.25">
      <c r="A150" s="61">
        <v>21551</v>
      </c>
      <c r="B150" s="96">
        <f t="shared" si="76"/>
        <v>1959</v>
      </c>
      <c r="C150" s="96">
        <f t="shared" si="77"/>
        <v>1</v>
      </c>
      <c r="D150" s="92">
        <v>0</v>
      </c>
      <c r="E150" s="92">
        <v>0</v>
      </c>
      <c r="F150" s="92">
        <v>0</v>
      </c>
      <c r="G150" s="92">
        <v>0</v>
      </c>
      <c r="H150" s="92">
        <v>0</v>
      </c>
      <c r="I150" s="92">
        <v>0</v>
      </c>
      <c r="J150" s="92">
        <v>0</v>
      </c>
    </row>
    <row r="151" spans="1:10" x14ac:dyDescent="0.25">
      <c r="A151" s="61">
        <v>21582</v>
      </c>
      <c r="B151" s="96">
        <f t="shared" si="76"/>
        <v>1959</v>
      </c>
      <c r="C151" s="96">
        <f t="shared" si="77"/>
        <v>2</v>
      </c>
      <c r="D151" s="92">
        <v>0</v>
      </c>
      <c r="E151" s="92">
        <v>0</v>
      </c>
      <c r="F151" s="92">
        <v>0</v>
      </c>
      <c r="G151" s="92">
        <v>0</v>
      </c>
      <c r="H151" s="92">
        <v>0</v>
      </c>
      <c r="I151" s="92">
        <v>0</v>
      </c>
      <c r="J151" s="92">
        <v>0</v>
      </c>
    </row>
    <row r="152" spans="1:10" x14ac:dyDescent="0.25">
      <c r="A152" s="61">
        <v>21610</v>
      </c>
      <c r="B152" s="96">
        <f t="shared" si="76"/>
        <v>1959</v>
      </c>
      <c r="C152" s="96">
        <f t="shared" si="77"/>
        <v>3</v>
      </c>
      <c r="D152" s="92">
        <v>0</v>
      </c>
      <c r="E152" s="92">
        <v>0</v>
      </c>
      <c r="F152" s="92">
        <v>0</v>
      </c>
      <c r="G152" s="92">
        <v>0</v>
      </c>
      <c r="H152" s="92">
        <v>0</v>
      </c>
      <c r="I152" s="92">
        <v>0</v>
      </c>
      <c r="J152" s="92">
        <v>0</v>
      </c>
    </row>
    <row r="153" spans="1:10" x14ac:dyDescent="0.25">
      <c r="A153" s="61">
        <v>21641</v>
      </c>
      <c r="B153" s="96">
        <f t="shared" si="76"/>
        <v>1959</v>
      </c>
      <c r="C153" s="96">
        <f t="shared" si="77"/>
        <v>4</v>
      </c>
      <c r="D153" s="92">
        <v>0</v>
      </c>
      <c r="E153" s="92">
        <v>0</v>
      </c>
      <c r="F153" s="92">
        <v>0</v>
      </c>
      <c r="G153" s="92">
        <v>0</v>
      </c>
      <c r="H153" s="92">
        <v>0</v>
      </c>
      <c r="I153" s="92">
        <v>0</v>
      </c>
      <c r="J153" s="92">
        <v>0</v>
      </c>
    </row>
    <row r="154" spans="1:10" x14ac:dyDescent="0.25">
      <c r="A154" s="61">
        <v>21671</v>
      </c>
      <c r="B154" s="96">
        <f t="shared" si="76"/>
        <v>1959</v>
      </c>
      <c r="C154" s="96">
        <f t="shared" si="77"/>
        <v>5</v>
      </c>
      <c r="D154" s="92">
        <v>0</v>
      </c>
      <c r="E154" s="92">
        <v>0</v>
      </c>
      <c r="F154" s="92">
        <v>0</v>
      </c>
      <c r="G154" s="92">
        <v>0</v>
      </c>
      <c r="H154" s="92">
        <v>0</v>
      </c>
      <c r="I154" s="92">
        <v>0</v>
      </c>
      <c r="J154" s="92">
        <v>0</v>
      </c>
    </row>
    <row r="155" spans="1:10" x14ac:dyDescent="0.25">
      <c r="A155" s="61">
        <v>21702</v>
      </c>
      <c r="B155" s="96">
        <f t="shared" si="76"/>
        <v>1959</v>
      </c>
      <c r="C155" s="96">
        <f t="shared" si="77"/>
        <v>6</v>
      </c>
      <c r="D155" s="92">
        <v>0</v>
      </c>
      <c r="E155" s="92">
        <v>0</v>
      </c>
      <c r="F155" s="92">
        <v>0</v>
      </c>
      <c r="G155" s="92">
        <v>0</v>
      </c>
      <c r="H155" s="92">
        <v>0</v>
      </c>
      <c r="I155" s="92">
        <v>0</v>
      </c>
      <c r="J155" s="92">
        <v>0</v>
      </c>
    </row>
    <row r="156" spans="1:10" x14ac:dyDescent="0.25">
      <c r="A156" s="61">
        <v>21732</v>
      </c>
      <c r="B156" s="96">
        <f t="shared" si="76"/>
        <v>1959</v>
      </c>
      <c r="C156" s="96">
        <f t="shared" si="77"/>
        <v>7</v>
      </c>
      <c r="D156" s="92">
        <v>290.58259952496996</v>
      </c>
      <c r="E156" s="92">
        <v>357.06550789957748</v>
      </c>
      <c r="F156" s="92">
        <v>560.24922787590606</v>
      </c>
      <c r="G156" s="92">
        <v>575.56270677118084</v>
      </c>
      <c r="H156" s="92">
        <v>588.26168926970149</v>
      </c>
      <c r="I156" s="92">
        <v>825.80736188908554</v>
      </c>
      <c r="J156" s="92">
        <v>840.37384181385914</v>
      </c>
    </row>
    <row r="157" spans="1:10" x14ac:dyDescent="0.25">
      <c r="A157" s="61">
        <v>21763</v>
      </c>
      <c r="B157" s="96">
        <f t="shared" si="76"/>
        <v>1959</v>
      </c>
      <c r="C157" s="96">
        <f t="shared" si="77"/>
        <v>8</v>
      </c>
      <c r="D157" s="92">
        <v>0</v>
      </c>
      <c r="E157" s="92">
        <v>0</v>
      </c>
      <c r="F157" s="92">
        <v>0</v>
      </c>
      <c r="G157" s="92">
        <v>0</v>
      </c>
      <c r="H157" s="92">
        <v>0</v>
      </c>
      <c r="I157" s="92">
        <v>0</v>
      </c>
      <c r="J157" s="92">
        <v>0</v>
      </c>
    </row>
    <row r="158" spans="1:10" x14ac:dyDescent="0.25">
      <c r="A158" s="61">
        <v>21794</v>
      </c>
      <c r="B158" s="96">
        <f t="shared" si="76"/>
        <v>1959</v>
      </c>
      <c r="C158" s="96">
        <f t="shared" si="77"/>
        <v>9</v>
      </c>
      <c r="D158" s="92">
        <v>0</v>
      </c>
      <c r="E158" s="92">
        <v>0</v>
      </c>
      <c r="F158" s="92">
        <v>0</v>
      </c>
      <c r="G158" s="92">
        <v>0</v>
      </c>
      <c r="H158" s="92">
        <v>0</v>
      </c>
      <c r="I158" s="92">
        <v>0</v>
      </c>
      <c r="J158" s="92">
        <v>0</v>
      </c>
    </row>
    <row r="159" spans="1:10" x14ac:dyDescent="0.25">
      <c r="A159" s="61">
        <v>21824</v>
      </c>
      <c r="B159" s="96">
        <f t="shared" si="76"/>
        <v>1959</v>
      </c>
      <c r="C159" s="96">
        <f t="shared" si="77"/>
        <v>10</v>
      </c>
      <c r="D159" s="92">
        <v>0</v>
      </c>
      <c r="E159" s="92">
        <v>0</v>
      </c>
      <c r="F159" s="92">
        <v>0</v>
      </c>
      <c r="G159" s="92">
        <v>0</v>
      </c>
      <c r="H159" s="92">
        <v>0</v>
      </c>
      <c r="I159" s="92">
        <v>0</v>
      </c>
      <c r="J159" s="92">
        <v>0</v>
      </c>
    </row>
    <row r="160" spans="1:10" x14ac:dyDescent="0.25">
      <c r="A160" s="61">
        <v>21855</v>
      </c>
      <c r="B160" s="96">
        <f t="shared" si="76"/>
        <v>1959</v>
      </c>
      <c r="C160" s="96">
        <f t="shared" si="77"/>
        <v>11</v>
      </c>
      <c r="D160" s="92">
        <v>0</v>
      </c>
      <c r="E160" s="92">
        <v>0</v>
      </c>
      <c r="F160" s="92">
        <v>0</v>
      </c>
      <c r="G160" s="92">
        <v>0</v>
      </c>
      <c r="H160" s="92">
        <v>0</v>
      </c>
      <c r="I160" s="92">
        <v>0</v>
      </c>
      <c r="J160" s="92">
        <v>0</v>
      </c>
    </row>
    <row r="161" spans="1:10" x14ac:dyDescent="0.25">
      <c r="A161" s="61">
        <v>21885</v>
      </c>
      <c r="B161" s="96">
        <f t="shared" si="76"/>
        <v>1959</v>
      </c>
      <c r="C161" s="96">
        <f t="shared" si="77"/>
        <v>12</v>
      </c>
      <c r="D161" s="92">
        <v>0</v>
      </c>
      <c r="E161" s="92">
        <v>0</v>
      </c>
      <c r="F161" s="92">
        <v>0</v>
      </c>
      <c r="G161" s="92">
        <v>0</v>
      </c>
      <c r="H161" s="92">
        <v>0</v>
      </c>
      <c r="I161" s="92">
        <v>0</v>
      </c>
      <c r="J161" s="92">
        <v>0</v>
      </c>
    </row>
    <row r="162" spans="1:10" x14ac:dyDescent="0.25">
      <c r="A162" s="61">
        <v>21916</v>
      </c>
      <c r="B162" s="96">
        <f t="shared" si="76"/>
        <v>1960</v>
      </c>
      <c r="C162" s="96">
        <f t="shared" si="77"/>
        <v>1</v>
      </c>
      <c r="D162" s="92">
        <v>0</v>
      </c>
      <c r="E162" s="92">
        <v>0</v>
      </c>
      <c r="F162" s="92">
        <v>0</v>
      </c>
      <c r="G162" s="92">
        <v>0</v>
      </c>
      <c r="H162" s="92">
        <v>0</v>
      </c>
      <c r="I162" s="92">
        <v>0</v>
      </c>
      <c r="J162" s="92">
        <v>0</v>
      </c>
    </row>
    <row r="163" spans="1:10" x14ac:dyDescent="0.25">
      <c r="A163" s="61">
        <v>21947</v>
      </c>
      <c r="B163" s="96">
        <f t="shared" si="76"/>
        <v>1960</v>
      </c>
      <c r="C163" s="96">
        <f t="shared" si="77"/>
        <v>2</v>
      </c>
      <c r="D163" s="92">
        <v>0</v>
      </c>
      <c r="E163" s="92">
        <v>0</v>
      </c>
      <c r="F163" s="92">
        <v>0</v>
      </c>
      <c r="G163" s="92">
        <v>0</v>
      </c>
      <c r="H163" s="92">
        <v>0</v>
      </c>
      <c r="I163" s="92">
        <v>0</v>
      </c>
      <c r="J163" s="92">
        <v>0</v>
      </c>
    </row>
    <row r="164" spans="1:10" x14ac:dyDescent="0.25">
      <c r="A164" s="61">
        <v>21976</v>
      </c>
      <c r="B164" s="96">
        <f t="shared" si="76"/>
        <v>1960</v>
      </c>
      <c r="C164" s="96">
        <f t="shared" si="77"/>
        <v>3</v>
      </c>
      <c r="D164" s="92">
        <v>0</v>
      </c>
      <c r="E164" s="92">
        <v>0</v>
      </c>
      <c r="F164" s="92">
        <v>0</v>
      </c>
      <c r="G164" s="92">
        <v>0</v>
      </c>
      <c r="H164" s="92">
        <v>0</v>
      </c>
      <c r="I164" s="92">
        <v>0</v>
      </c>
      <c r="J164" s="92">
        <v>0</v>
      </c>
    </row>
    <row r="165" spans="1:10" x14ac:dyDescent="0.25">
      <c r="A165" s="61">
        <v>22007</v>
      </c>
      <c r="B165" s="96">
        <f t="shared" si="76"/>
        <v>1960</v>
      </c>
      <c r="C165" s="96">
        <f t="shared" si="77"/>
        <v>4</v>
      </c>
      <c r="D165" s="92">
        <v>714.34665229740926</v>
      </c>
      <c r="E165" s="92">
        <v>877.78328996956714</v>
      </c>
      <c r="F165" s="92">
        <v>1377.2750365631284</v>
      </c>
      <c r="G165" s="92">
        <v>1414.9205542291872</v>
      </c>
      <c r="H165" s="92">
        <v>1446.1387883912848</v>
      </c>
      <c r="I165" s="92">
        <v>2030.1034038940511</v>
      </c>
      <c r="J165" s="92">
        <v>2065.9125548446927</v>
      </c>
    </row>
    <row r="166" spans="1:10" x14ac:dyDescent="0.25">
      <c r="A166" s="61">
        <v>22037</v>
      </c>
      <c r="B166" s="96">
        <f t="shared" si="76"/>
        <v>1960</v>
      </c>
      <c r="C166" s="96">
        <f t="shared" si="77"/>
        <v>5</v>
      </c>
      <c r="D166" s="92">
        <v>0</v>
      </c>
      <c r="E166" s="92">
        <v>0</v>
      </c>
      <c r="F166" s="92">
        <v>0</v>
      </c>
      <c r="G166" s="92">
        <v>0</v>
      </c>
      <c r="H166" s="92">
        <v>0</v>
      </c>
      <c r="I166" s="92">
        <v>0</v>
      </c>
      <c r="J166" s="92">
        <v>0</v>
      </c>
    </row>
    <row r="167" spans="1:10" x14ac:dyDescent="0.25">
      <c r="A167" s="61">
        <v>22068</v>
      </c>
      <c r="B167" s="96">
        <f t="shared" si="76"/>
        <v>1960</v>
      </c>
      <c r="C167" s="96">
        <f t="shared" si="77"/>
        <v>6</v>
      </c>
      <c r="D167" s="92">
        <v>0</v>
      </c>
      <c r="E167" s="92">
        <v>0</v>
      </c>
      <c r="F167" s="92">
        <v>0</v>
      </c>
      <c r="G167" s="92">
        <v>0</v>
      </c>
      <c r="H167" s="92">
        <v>0</v>
      </c>
      <c r="I167" s="92">
        <v>0</v>
      </c>
      <c r="J167" s="92">
        <v>0</v>
      </c>
    </row>
    <row r="168" spans="1:10" x14ac:dyDescent="0.25">
      <c r="A168" s="61">
        <v>22098</v>
      </c>
      <c r="B168" s="96">
        <f t="shared" si="76"/>
        <v>1960</v>
      </c>
      <c r="C168" s="96">
        <f t="shared" si="77"/>
        <v>7</v>
      </c>
      <c r="D168" s="92">
        <v>0</v>
      </c>
      <c r="E168" s="92">
        <v>0</v>
      </c>
      <c r="F168" s="92">
        <v>0</v>
      </c>
      <c r="G168" s="92">
        <v>0</v>
      </c>
      <c r="H168" s="92">
        <v>0</v>
      </c>
      <c r="I168" s="92">
        <v>0</v>
      </c>
      <c r="J168" s="92">
        <v>0</v>
      </c>
    </row>
    <row r="169" spans="1:10" x14ac:dyDescent="0.25">
      <c r="A169" s="61">
        <v>22129</v>
      </c>
      <c r="B169" s="96">
        <f t="shared" si="76"/>
        <v>1960</v>
      </c>
      <c r="C169" s="96">
        <f t="shared" si="77"/>
        <v>8</v>
      </c>
      <c r="D169" s="92">
        <v>0</v>
      </c>
      <c r="E169" s="92">
        <v>0</v>
      </c>
      <c r="F169" s="92">
        <v>0</v>
      </c>
      <c r="G169" s="92">
        <v>0</v>
      </c>
      <c r="H169" s="92">
        <v>0</v>
      </c>
      <c r="I169" s="92">
        <v>0</v>
      </c>
      <c r="J169" s="92">
        <v>0</v>
      </c>
    </row>
    <row r="170" spans="1:10" x14ac:dyDescent="0.25">
      <c r="A170" s="61">
        <v>22160</v>
      </c>
      <c r="B170" s="96">
        <f t="shared" si="76"/>
        <v>1960</v>
      </c>
      <c r="C170" s="96">
        <f t="shared" si="77"/>
        <v>9</v>
      </c>
      <c r="D170" s="92">
        <v>0</v>
      </c>
      <c r="E170" s="92">
        <v>0</v>
      </c>
      <c r="F170" s="92">
        <v>0</v>
      </c>
      <c r="G170" s="92">
        <v>0</v>
      </c>
      <c r="H170" s="92">
        <v>0</v>
      </c>
      <c r="I170" s="92">
        <v>0</v>
      </c>
      <c r="J170" s="92">
        <v>0</v>
      </c>
    </row>
    <row r="171" spans="1:10" x14ac:dyDescent="0.25">
      <c r="A171" s="61">
        <v>22190</v>
      </c>
      <c r="B171" s="96">
        <f t="shared" si="76"/>
        <v>1960</v>
      </c>
      <c r="C171" s="96">
        <f t="shared" si="77"/>
        <v>10</v>
      </c>
      <c r="D171" s="92">
        <v>0</v>
      </c>
      <c r="E171" s="92">
        <v>0</v>
      </c>
      <c r="F171" s="92">
        <v>0</v>
      </c>
      <c r="G171" s="92">
        <v>0</v>
      </c>
      <c r="H171" s="92">
        <v>0</v>
      </c>
      <c r="I171" s="92">
        <v>0</v>
      </c>
      <c r="J171" s="92">
        <v>0</v>
      </c>
    </row>
    <row r="172" spans="1:10" x14ac:dyDescent="0.25">
      <c r="A172" s="61">
        <v>22221</v>
      </c>
      <c r="B172" s="96">
        <f t="shared" si="76"/>
        <v>1960</v>
      </c>
      <c r="C172" s="96">
        <f t="shared" si="77"/>
        <v>11</v>
      </c>
      <c r="D172" s="92">
        <v>0</v>
      </c>
      <c r="E172" s="92">
        <v>0</v>
      </c>
      <c r="F172" s="92">
        <v>0</v>
      </c>
      <c r="G172" s="92">
        <v>0</v>
      </c>
      <c r="H172" s="92">
        <v>0</v>
      </c>
      <c r="I172" s="92">
        <v>0</v>
      </c>
      <c r="J172" s="92">
        <v>0</v>
      </c>
    </row>
    <row r="173" spans="1:10" x14ac:dyDescent="0.25">
      <c r="A173" s="61">
        <v>22251</v>
      </c>
      <c r="B173" s="96">
        <f t="shared" si="76"/>
        <v>1960</v>
      </c>
      <c r="C173" s="96">
        <f t="shared" si="77"/>
        <v>12</v>
      </c>
      <c r="D173" s="92">
        <v>0</v>
      </c>
      <c r="E173" s="92">
        <v>0</v>
      </c>
      <c r="F173" s="92">
        <v>0</v>
      </c>
      <c r="G173" s="92">
        <v>0</v>
      </c>
      <c r="H173" s="92">
        <v>0</v>
      </c>
      <c r="I173" s="92">
        <v>0</v>
      </c>
      <c r="J173" s="92">
        <v>0</v>
      </c>
    </row>
    <row r="174" spans="1:10" x14ac:dyDescent="0.25">
      <c r="A174" s="61">
        <v>22282</v>
      </c>
      <c r="B174" s="96">
        <f t="shared" si="76"/>
        <v>1961</v>
      </c>
      <c r="C174" s="96">
        <f t="shared" si="77"/>
        <v>1</v>
      </c>
      <c r="D174" s="92">
        <v>0</v>
      </c>
      <c r="E174" s="92">
        <v>0</v>
      </c>
      <c r="F174" s="92">
        <v>0</v>
      </c>
      <c r="G174" s="92">
        <v>0</v>
      </c>
      <c r="H174" s="92">
        <v>0</v>
      </c>
      <c r="I174" s="92">
        <v>0</v>
      </c>
      <c r="J174" s="92">
        <v>0</v>
      </c>
    </row>
    <row r="175" spans="1:10" x14ac:dyDescent="0.25">
      <c r="A175" s="61">
        <v>22313</v>
      </c>
      <c r="B175" s="96">
        <f t="shared" si="76"/>
        <v>1961</v>
      </c>
      <c r="C175" s="96">
        <f t="shared" si="77"/>
        <v>2</v>
      </c>
      <c r="D175" s="92">
        <v>0</v>
      </c>
      <c r="E175" s="92">
        <v>0</v>
      </c>
      <c r="F175" s="92">
        <v>0</v>
      </c>
      <c r="G175" s="92">
        <v>0</v>
      </c>
      <c r="H175" s="92">
        <v>0</v>
      </c>
      <c r="I175" s="92">
        <v>0</v>
      </c>
      <c r="J175" s="92">
        <v>0</v>
      </c>
    </row>
    <row r="176" spans="1:10" x14ac:dyDescent="0.25">
      <c r="A176" s="61">
        <v>22341</v>
      </c>
      <c r="B176" s="96">
        <f t="shared" si="76"/>
        <v>1961</v>
      </c>
      <c r="C176" s="96">
        <f t="shared" si="77"/>
        <v>3</v>
      </c>
      <c r="D176" s="92">
        <v>717.35180036825182</v>
      </c>
      <c r="E176" s="92">
        <v>881.475991198006</v>
      </c>
      <c r="F176" s="92">
        <v>1383.0690238462437</v>
      </c>
      <c r="G176" s="92">
        <v>1420.8729104980412</v>
      </c>
      <c r="H176" s="92">
        <v>1452.222475038556</v>
      </c>
      <c r="I176" s="92">
        <v>2038.643741149363</v>
      </c>
      <c r="J176" s="92">
        <v>2074.6035357693654</v>
      </c>
    </row>
    <row r="177" spans="1:10" x14ac:dyDescent="0.25">
      <c r="A177" s="61">
        <v>22372</v>
      </c>
      <c r="B177" s="96">
        <f t="shared" si="76"/>
        <v>1961</v>
      </c>
      <c r="C177" s="96">
        <f t="shared" si="77"/>
        <v>4</v>
      </c>
      <c r="D177" s="92">
        <v>0</v>
      </c>
      <c r="E177" s="92">
        <v>0</v>
      </c>
      <c r="F177" s="92">
        <v>0</v>
      </c>
      <c r="G177" s="92">
        <v>0</v>
      </c>
      <c r="H177" s="92">
        <v>0</v>
      </c>
      <c r="I177" s="92">
        <v>0</v>
      </c>
      <c r="J177" s="92">
        <v>0</v>
      </c>
    </row>
    <row r="178" spans="1:10" x14ac:dyDescent="0.25">
      <c r="A178" s="61">
        <v>22402</v>
      </c>
      <c r="B178" s="96">
        <f t="shared" si="76"/>
        <v>1961</v>
      </c>
      <c r="C178" s="96">
        <f t="shared" si="77"/>
        <v>5</v>
      </c>
      <c r="D178" s="92">
        <v>0</v>
      </c>
      <c r="E178" s="92">
        <v>0</v>
      </c>
      <c r="F178" s="92">
        <v>0</v>
      </c>
      <c r="G178" s="92">
        <v>0</v>
      </c>
      <c r="H178" s="92">
        <v>0</v>
      </c>
      <c r="I178" s="92">
        <v>0</v>
      </c>
      <c r="J178" s="92">
        <v>0</v>
      </c>
    </row>
    <row r="179" spans="1:10" x14ac:dyDescent="0.25">
      <c r="A179" s="61">
        <v>22433</v>
      </c>
      <c r="B179" s="96">
        <f t="shared" si="76"/>
        <v>1961</v>
      </c>
      <c r="C179" s="96">
        <f t="shared" si="77"/>
        <v>6</v>
      </c>
      <c r="D179" s="92">
        <v>0</v>
      </c>
      <c r="E179" s="92">
        <v>0</v>
      </c>
      <c r="F179" s="92">
        <v>0</v>
      </c>
      <c r="G179" s="92">
        <v>0</v>
      </c>
      <c r="H179" s="92">
        <v>0</v>
      </c>
      <c r="I179" s="92">
        <v>0</v>
      </c>
      <c r="J179" s="92">
        <v>0</v>
      </c>
    </row>
    <row r="180" spans="1:10" x14ac:dyDescent="0.25">
      <c r="A180" s="61">
        <v>22463</v>
      </c>
      <c r="B180" s="96">
        <f t="shared" si="76"/>
        <v>1961</v>
      </c>
      <c r="C180" s="96">
        <f t="shared" si="77"/>
        <v>7</v>
      </c>
      <c r="D180" s="92">
        <v>0</v>
      </c>
      <c r="E180" s="92">
        <v>0</v>
      </c>
      <c r="F180" s="92">
        <v>0</v>
      </c>
      <c r="G180" s="92">
        <v>0</v>
      </c>
      <c r="H180" s="92">
        <v>0</v>
      </c>
      <c r="I180" s="92">
        <v>0</v>
      </c>
      <c r="J180" s="92">
        <v>0</v>
      </c>
    </row>
    <row r="181" spans="1:10" x14ac:dyDescent="0.25">
      <c r="A181" s="61">
        <v>22494</v>
      </c>
      <c r="B181" s="96">
        <f t="shared" si="76"/>
        <v>1961</v>
      </c>
      <c r="C181" s="96">
        <f t="shared" si="77"/>
        <v>8</v>
      </c>
      <c r="D181" s="92">
        <v>0</v>
      </c>
      <c r="E181" s="92">
        <v>0</v>
      </c>
      <c r="F181" s="92">
        <v>0</v>
      </c>
      <c r="G181" s="92">
        <v>0</v>
      </c>
      <c r="H181" s="92">
        <v>0</v>
      </c>
      <c r="I181" s="92">
        <v>0</v>
      </c>
      <c r="J181" s="92">
        <v>0</v>
      </c>
    </row>
    <row r="182" spans="1:10" x14ac:dyDescent="0.25">
      <c r="A182" s="61">
        <v>22525</v>
      </c>
      <c r="B182" s="96">
        <f t="shared" si="76"/>
        <v>1961</v>
      </c>
      <c r="C182" s="96">
        <f t="shared" si="77"/>
        <v>9</v>
      </c>
      <c r="D182" s="92">
        <v>0</v>
      </c>
      <c r="E182" s="92">
        <v>0</v>
      </c>
      <c r="F182" s="92">
        <v>0</v>
      </c>
      <c r="G182" s="92">
        <v>0</v>
      </c>
      <c r="H182" s="92">
        <v>0</v>
      </c>
      <c r="I182" s="92">
        <v>0</v>
      </c>
      <c r="J182" s="92">
        <v>0</v>
      </c>
    </row>
    <row r="183" spans="1:10" x14ac:dyDescent="0.25">
      <c r="A183" s="61">
        <v>22555</v>
      </c>
      <c r="B183" s="96">
        <f t="shared" si="76"/>
        <v>1961</v>
      </c>
      <c r="C183" s="96">
        <f t="shared" si="77"/>
        <v>10</v>
      </c>
      <c r="D183" s="92">
        <v>0</v>
      </c>
      <c r="E183" s="92">
        <v>0</v>
      </c>
      <c r="F183" s="92">
        <v>0</v>
      </c>
      <c r="G183" s="92">
        <v>0</v>
      </c>
      <c r="H183" s="92">
        <v>0</v>
      </c>
      <c r="I183" s="92">
        <v>0</v>
      </c>
      <c r="J183" s="92">
        <v>0</v>
      </c>
    </row>
    <row r="184" spans="1:10" x14ac:dyDescent="0.25">
      <c r="A184" s="61">
        <v>22586</v>
      </c>
      <c r="B184" s="96">
        <f t="shared" si="76"/>
        <v>1961</v>
      </c>
      <c r="C184" s="96">
        <f t="shared" si="77"/>
        <v>11</v>
      </c>
      <c r="D184" s="92">
        <v>0</v>
      </c>
      <c r="E184" s="92">
        <v>0</v>
      </c>
      <c r="F184" s="92">
        <v>0</v>
      </c>
      <c r="G184" s="92">
        <v>0</v>
      </c>
      <c r="H184" s="92">
        <v>0</v>
      </c>
      <c r="I184" s="92">
        <v>0</v>
      </c>
      <c r="J184" s="92">
        <v>0</v>
      </c>
    </row>
    <row r="185" spans="1:10" x14ac:dyDescent="0.25">
      <c r="A185" s="61">
        <v>22616</v>
      </c>
      <c r="B185" s="96">
        <f t="shared" si="76"/>
        <v>1961</v>
      </c>
      <c r="C185" s="96">
        <f t="shared" si="77"/>
        <v>12</v>
      </c>
      <c r="D185" s="92">
        <v>0</v>
      </c>
      <c r="E185" s="92">
        <v>0</v>
      </c>
      <c r="F185" s="92">
        <v>0</v>
      </c>
      <c r="G185" s="92">
        <v>0</v>
      </c>
      <c r="H185" s="92">
        <v>0</v>
      </c>
      <c r="I185" s="92">
        <v>0</v>
      </c>
      <c r="J185" s="92">
        <v>0</v>
      </c>
    </row>
    <row r="186" spans="1:10" x14ac:dyDescent="0.25">
      <c r="A186" s="61">
        <v>22647</v>
      </c>
      <c r="B186" s="96">
        <f t="shared" si="76"/>
        <v>1962</v>
      </c>
      <c r="C186" s="96">
        <f t="shared" si="77"/>
        <v>1</v>
      </c>
      <c r="D186" s="92">
        <v>0</v>
      </c>
      <c r="E186" s="92">
        <v>0</v>
      </c>
      <c r="F186" s="92">
        <v>0</v>
      </c>
      <c r="G186" s="92">
        <v>0</v>
      </c>
      <c r="H186" s="92">
        <v>0</v>
      </c>
      <c r="I186" s="92">
        <v>0</v>
      </c>
      <c r="J186" s="92">
        <v>0</v>
      </c>
    </row>
    <row r="187" spans="1:10" x14ac:dyDescent="0.25">
      <c r="A187" s="61">
        <v>22678</v>
      </c>
      <c r="B187" s="96">
        <f t="shared" si="76"/>
        <v>1962</v>
      </c>
      <c r="C187" s="96">
        <f t="shared" si="77"/>
        <v>2</v>
      </c>
      <c r="D187" s="92">
        <v>0</v>
      </c>
      <c r="E187" s="92">
        <v>0</v>
      </c>
      <c r="F187" s="92">
        <v>0</v>
      </c>
      <c r="G187" s="92">
        <v>0</v>
      </c>
      <c r="H187" s="92">
        <v>0</v>
      </c>
      <c r="I187" s="92">
        <v>0</v>
      </c>
      <c r="J187" s="92">
        <v>0</v>
      </c>
    </row>
    <row r="188" spans="1:10" x14ac:dyDescent="0.25">
      <c r="A188" s="61">
        <v>22706</v>
      </c>
      <c r="B188" s="96">
        <f t="shared" si="76"/>
        <v>1962</v>
      </c>
      <c r="C188" s="96">
        <f t="shared" si="77"/>
        <v>3</v>
      </c>
      <c r="D188" s="92">
        <v>0</v>
      </c>
      <c r="E188" s="92">
        <v>0</v>
      </c>
      <c r="F188" s="92">
        <v>0</v>
      </c>
      <c r="G188" s="92">
        <v>0</v>
      </c>
      <c r="H188" s="92">
        <v>0</v>
      </c>
      <c r="I188" s="92">
        <v>0</v>
      </c>
      <c r="J188" s="92">
        <v>0</v>
      </c>
    </row>
    <row r="189" spans="1:10" x14ac:dyDescent="0.25">
      <c r="A189" s="61">
        <v>22737</v>
      </c>
      <c r="B189" s="96">
        <f t="shared" si="76"/>
        <v>1962</v>
      </c>
      <c r="C189" s="96">
        <f t="shared" si="77"/>
        <v>4</v>
      </c>
      <c r="D189" s="92">
        <v>714.34665229740926</v>
      </c>
      <c r="E189" s="92">
        <v>877.78328996956714</v>
      </c>
      <c r="F189" s="92">
        <v>1377.2750365631284</v>
      </c>
      <c r="G189" s="92">
        <v>1414.9205542291872</v>
      </c>
      <c r="H189" s="92">
        <v>1446.1387883912848</v>
      </c>
      <c r="I189" s="92">
        <v>2030.1034038940511</v>
      </c>
      <c r="J189" s="92">
        <v>2065.9125548446927</v>
      </c>
    </row>
    <row r="190" spans="1:10" x14ac:dyDescent="0.25">
      <c r="A190" s="61">
        <v>22767</v>
      </c>
      <c r="B190" s="96">
        <f t="shared" si="76"/>
        <v>1962</v>
      </c>
      <c r="C190" s="96">
        <f t="shared" si="77"/>
        <v>5</v>
      </c>
      <c r="D190" s="92">
        <v>0</v>
      </c>
      <c r="E190" s="92">
        <v>0</v>
      </c>
      <c r="F190" s="92">
        <v>0</v>
      </c>
      <c r="G190" s="92">
        <v>0</v>
      </c>
      <c r="H190" s="92">
        <v>0</v>
      </c>
      <c r="I190" s="92">
        <v>0</v>
      </c>
      <c r="J190" s="92">
        <v>0</v>
      </c>
    </row>
    <row r="191" spans="1:10" x14ac:dyDescent="0.25">
      <c r="A191" s="61">
        <v>22798</v>
      </c>
      <c r="B191" s="96">
        <f t="shared" si="76"/>
        <v>1962</v>
      </c>
      <c r="C191" s="96">
        <f t="shared" si="77"/>
        <v>6</v>
      </c>
      <c r="D191" s="92">
        <v>0</v>
      </c>
      <c r="E191" s="92">
        <v>0</v>
      </c>
      <c r="F191" s="92">
        <v>0</v>
      </c>
      <c r="G191" s="92">
        <v>0</v>
      </c>
      <c r="H191" s="92">
        <v>0</v>
      </c>
      <c r="I191" s="92">
        <v>0</v>
      </c>
      <c r="J191" s="92">
        <v>0</v>
      </c>
    </row>
    <row r="192" spans="1:10" x14ac:dyDescent="0.25">
      <c r="A192" s="61">
        <v>22828</v>
      </c>
      <c r="B192" s="96">
        <f t="shared" si="76"/>
        <v>1962</v>
      </c>
      <c r="C192" s="96">
        <f t="shared" si="77"/>
        <v>7</v>
      </c>
      <c r="D192" s="92">
        <v>0</v>
      </c>
      <c r="E192" s="92">
        <v>0</v>
      </c>
      <c r="F192" s="92">
        <v>0</v>
      </c>
      <c r="G192" s="92">
        <v>0</v>
      </c>
      <c r="H192" s="92">
        <v>0</v>
      </c>
      <c r="I192" s="92">
        <v>0</v>
      </c>
      <c r="J192" s="92">
        <v>0</v>
      </c>
    </row>
    <row r="193" spans="1:10" x14ac:dyDescent="0.25">
      <c r="A193" s="61">
        <v>22859</v>
      </c>
      <c r="B193" s="96">
        <f t="shared" si="76"/>
        <v>1962</v>
      </c>
      <c r="C193" s="96">
        <f t="shared" si="77"/>
        <v>8</v>
      </c>
      <c r="D193" s="92">
        <v>0</v>
      </c>
      <c r="E193" s="92">
        <v>0</v>
      </c>
      <c r="F193" s="92">
        <v>0</v>
      </c>
      <c r="G193" s="92">
        <v>0</v>
      </c>
      <c r="H193" s="92">
        <v>0</v>
      </c>
      <c r="I193" s="92">
        <v>0</v>
      </c>
      <c r="J193" s="92">
        <v>0</v>
      </c>
    </row>
    <row r="194" spans="1:10" x14ac:dyDescent="0.25">
      <c r="A194" s="61">
        <v>22890</v>
      </c>
      <c r="B194" s="96">
        <f t="shared" si="76"/>
        <v>1962</v>
      </c>
      <c r="C194" s="96">
        <f t="shared" si="77"/>
        <v>9</v>
      </c>
      <c r="D194" s="92">
        <v>0</v>
      </c>
      <c r="E194" s="92">
        <v>0</v>
      </c>
      <c r="F194" s="92">
        <v>0</v>
      </c>
      <c r="G194" s="92">
        <v>0</v>
      </c>
      <c r="H194" s="92">
        <v>0</v>
      </c>
      <c r="I194" s="92">
        <v>0</v>
      </c>
      <c r="J194" s="92">
        <v>0</v>
      </c>
    </row>
    <row r="195" spans="1:10" x14ac:dyDescent="0.25">
      <c r="A195" s="61">
        <v>22920</v>
      </c>
      <c r="B195" s="96">
        <f t="shared" si="76"/>
        <v>1962</v>
      </c>
      <c r="C195" s="96">
        <f t="shared" si="77"/>
        <v>10</v>
      </c>
      <c r="D195" s="92">
        <v>0</v>
      </c>
      <c r="E195" s="92">
        <v>0</v>
      </c>
      <c r="F195" s="92">
        <v>0</v>
      </c>
      <c r="G195" s="92">
        <v>0</v>
      </c>
      <c r="H195" s="92">
        <v>0</v>
      </c>
      <c r="I195" s="92">
        <v>0</v>
      </c>
      <c r="J195" s="92">
        <v>0</v>
      </c>
    </row>
    <row r="196" spans="1:10" x14ac:dyDescent="0.25">
      <c r="A196" s="61">
        <v>22951</v>
      </c>
      <c r="B196" s="96">
        <f t="shared" si="76"/>
        <v>1962</v>
      </c>
      <c r="C196" s="96">
        <f t="shared" si="77"/>
        <v>11</v>
      </c>
      <c r="D196" s="92">
        <v>0</v>
      </c>
      <c r="E196" s="92">
        <v>0</v>
      </c>
      <c r="F196" s="92">
        <v>0</v>
      </c>
      <c r="G196" s="92">
        <v>0</v>
      </c>
      <c r="H196" s="92">
        <v>0</v>
      </c>
      <c r="I196" s="92">
        <v>0</v>
      </c>
      <c r="J196" s="92">
        <v>0</v>
      </c>
    </row>
    <row r="197" spans="1:10" x14ac:dyDescent="0.25">
      <c r="A197" s="61">
        <v>22981</v>
      </c>
      <c r="B197" s="96">
        <f t="shared" si="76"/>
        <v>1962</v>
      </c>
      <c r="C197" s="96">
        <f t="shared" si="77"/>
        <v>12</v>
      </c>
      <c r="D197" s="92">
        <v>0</v>
      </c>
      <c r="E197" s="92">
        <v>0</v>
      </c>
      <c r="F197" s="92">
        <v>0</v>
      </c>
      <c r="G197" s="92">
        <v>0</v>
      </c>
      <c r="H197" s="92">
        <v>0</v>
      </c>
      <c r="I197" s="92">
        <v>0</v>
      </c>
      <c r="J197" s="92">
        <v>0</v>
      </c>
    </row>
    <row r="198" spans="1:10" x14ac:dyDescent="0.25">
      <c r="A198" s="61">
        <v>23012</v>
      </c>
      <c r="B198" s="96">
        <f t="shared" si="76"/>
        <v>1963</v>
      </c>
      <c r="C198" s="96">
        <f t="shared" si="77"/>
        <v>1</v>
      </c>
      <c r="D198" s="92">
        <v>0</v>
      </c>
      <c r="E198" s="92">
        <v>0</v>
      </c>
      <c r="F198" s="92">
        <v>0</v>
      </c>
      <c r="G198" s="92">
        <v>0</v>
      </c>
      <c r="H198" s="92">
        <v>0</v>
      </c>
      <c r="I198" s="92">
        <v>0</v>
      </c>
      <c r="J198" s="92">
        <v>0</v>
      </c>
    </row>
    <row r="199" spans="1:10" x14ac:dyDescent="0.25">
      <c r="A199" s="61">
        <v>23043</v>
      </c>
      <c r="B199" s="96">
        <f t="shared" ref="B199:B262" si="78">YEAR(A199)</f>
        <v>1963</v>
      </c>
      <c r="C199" s="96">
        <f t="shared" ref="C199:C262" si="79">MONTH(A199)</f>
        <v>2</v>
      </c>
      <c r="D199" s="92">
        <v>0</v>
      </c>
      <c r="E199" s="92">
        <v>0</v>
      </c>
      <c r="F199" s="92">
        <v>0</v>
      </c>
      <c r="G199" s="92">
        <v>0</v>
      </c>
      <c r="H199" s="92">
        <v>0</v>
      </c>
      <c r="I199" s="92">
        <v>0</v>
      </c>
      <c r="J199" s="92">
        <v>0</v>
      </c>
    </row>
    <row r="200" spans="1:10" x14ac:dyDescent="0.25">
      <c r="A200" s="61">
        <v>23071</v>
      </c>
      <c r="B200" s="96">
        <f t="shared" si="78"/>
        <v>1963</v>
      </c>
      <c r="C200" s="96">
        <f t="shared" si="79"/>
        <v>3</v>
      </c>
      <c r="D200" s="92">
        <v>0</v>
      </c>
      <c r="E200" s="92">
        <v>0</v>
      </c>
      <c r="F200" s="92">
        <v>0</v>
      </c>
      <c r="G200" s="92">
        <v>0</v>
      </c>
      <c r="H200" s="92">
        <v>0</v>
      </c>
      <c r="I200" s="92">
        <v>0</v>
      </c>
      <c r="J200" s="92">
        <v>0</v>
      </c>
    </row>
    <row r="201" spans="1:10" x14ac:dyDescent="0.25">
      <c r="A201" s="61">
        <v>23102</v>
      </c>
      <c r="B201" s="96">
        <f t="shared" si="78"/>
        <v>1963</v>
      </c>
      <c r="C201" s="96">
        <f t="shared" si="79"/>
        <v>4</v>
      </c>
      <c r="D201" s="92">
        <v>0</v>
      </c>
      <c r="E201" s="92">
        <v>0</v>
      </c>
      <c r="F201" s="92">
        <v>0</v>
      </c>
      <c r="G201" s="92">
        <v>0</v>
      </c>
      <c r="H201" s="92">
        <v>0</v>
      </c>
      <c r="I201" s="92">
        <v>0</v>
      </c>
      <c r="J201" s="92">
        <v>0</v>
      </c>
    </row>
    <row r="202" spans="1:10" x14ac:dyDescent="0.25">
      <c r="A202" s="61">
        <v>23132</v>
      </c>
      <c r="B202" s="96">
        <f t="shared" si="78"/>
        <v>1963</v>
      </c>
      <c r="C202" s="96">
        <f t="shared" si="79"/>
        <v>5</v>
      </c>
      <c r="D202" s="92">
        <v>0</v>
      </c>
      <c r="E202" s="92">
        <v>0</v>
      </c>
      <c r="F202" s="92">
        <v>0</v>
      </c>
      <c r="G202" s="92">
        <v>0</v>
      </c>
      <c r="H202" s="92">
        <v>0</v>
      </c>
      <c r="I202" s="92">
        <v>0</v>
      </c>
      <c r="J202" s="92">
        <v>0</v>
      </c>
    </row>
    <row r="203" spans="1:10" x14ac:dyDescent="0.25">
      <c r="A203" s="61">
        <v>23163</v>
      </c>
      <c r="B203" s="96">
        <f t="shared" si="78"/>
        <v>1963</v>
      </c>
      <c r="C203" s="96">
        <f t="shared" si="79"/>
        <v>6</v>
      </c>
      <c r="D203" s="92">
        <v>0</v>
      </c>
      <c r="E203" s="92">
        <v>0</v>
      </c>
      <c r="F203" s="92">
        <v>0</v>
      </c>
      <c r="G203" s="92">
        <v>0</v>
      </c>
      <c r="H203" s="92">
        <v>0</v>
      </c>
      <c r="I203" s="92">
        <v>0</v>
      </c>
      <c r="J203" s="92">
        <v>0</v>
      </c>
    </row>
    <row r="204" spans="1:10" x14ac:dyDescent="0.25">
      <c r="A204" s="61">
        <v>23193</v>
      </c>
      <c r="B204" s="96">
        <f t="shared" si="78"/>
        <v>1963</v>
      </c>
      <c r="C204" s="96">
        <f t="shared" si="79"/>
        <v>7</v>
      </c>
      <c r="D204" s="92">
        <v>290.58259952496996</v>
      </c>
      <c r="E204" s="92">
        <v>357.06550789957748</v>
      </c>
      <c r="F204" s="92">
        <v>560.24922787590606</v>
      </c>
      <c r="G204" s="92">
        <v>575.56270677118084</v>
      </c>
      <c r="H204" s="92">
        <v>588.26168926970149</v>
      </c>
      <c r="I204" s="92">
        <v>825.80736188908554</v>
      </c>
      <c r="J204" s="92">
        <v>840.37384181385914</v>
      </c>
    </row>
    <row r="205" spans="1:10" x14ac:dyDescent="0.25">
      <c r="A205" s="61">
        <v>23224</v>
      </c>
      <c r="B205" s="96">
        <f t="shared" si="78"/>
        <v>1963</v>
      </c>
      <c r="C205" s="96">
        <f t="shared" si="79"/>
        <v>8</v>
      </c>
      <c r="D205" s="92">
        <v>0</v>
      </c>
      <c r="E205" s="92">
        <v>0</v>
      </c>
      <c r="F205" s="92">
        <v>0</v>
      </c>
      <c r="G205" s="92">
        <v>0</v>
      </c>
      <c r="H205" s="92">
        <v>0</v>
      </c>
      <c r="I205" s="92">
        <v>0</v>
      </c>
      <c r="J205" s="92">
        <v>0</v>
      </c>
    </row>
    <row r="206" spans="1:10" x14ac:dyDescent="0.25">
      <c r="A206" s="61">
        <v>23255</v>
      </c>
      <c r="B206" s="96">
        <f t="shared" si="78"/>
        <v>1963</v>
      </c>
      <c r="C206" s="96">
        <f t="shared" si="79"/>
        <v>9</v>
      </c>
      <c r="D206" s="92">
        <v>0</v>
      </c>
      <c r="E206" s="92">
        <v>0</v>
      </c>
      <c r="F206" s="92">
        <v>0</v>
      </c>
      <c r="G206" s="92">
        <v>0</v>
      </c>
      <c r="H206" s="92">
        <v>0</v>
      </c>
      <c r="I206" s="92">
        <v>0</v>
      </c>
      <c r="J206" s="92">
        <v>0</v>
      </c>
    </row>
    <row r="207" spans="1:10" x14ac:dyDescent="0.25">
      <c r="A207" s="61">
        <v>23285</v>
      </c>
      <c r="B207" s="96">
        <f t="shared" si="78"/>
        <v>1963</v>
      </c>
      <c r="C207" s="96">
        <f t="shared" si="79"/>
        <v>10</v>
      </c>
      <c r="D207" s="92">
        <v>0</v>
      </c>
      <c r="E207" s="92">
        <v>0</v>
      </c>
      <c r="F207" s="92">
        <v>0</v>
      </c>
      <c r="G207" s="92">
        <v>0</v>
      </c>
      <c r="H207" s="92">
        <v>0</v>
      </c>
      <c r="I207" s="92">
        <v>0</v>
      </c>
      <c r="J207" s="92">
        <v>0</v>
      </c>
    </row>
    <row r="208" spans="1:10" x14ac:dyDescent="0.25">
      <c r="A208" s="61">
        <v>23316</v>
      </c>
      <c r="B208" s="96">
        <f t="shared" si="78"/>
        <v>1963</v>
      </c>
      <c r="C208" s="96">
        <f t="shared" si="79"/>
        <v>11</v>
      </c>
      <c r="D208" s="92">
        <v>0</v>
      </c>
      <c r="E208" s="92">
        <v>0</v>
      </c>
      <c r="F208" s="92">
        <v>0</v>
      </c>
      <c r="G208" s="92">
        <v>0</v>
      </c>
      <c r="H208" s="92">
        <v>0</v>
      </c>
      <c r="I208" s="92">
        <v>0</v>
      </c>
      <c r="J208" s="92">
        <v>0</v>
      </c>
    </row>
    <row r="209" spans="1:10" x14ac:dyDescent="0.25">
      <c r="A209" s="61">
        <v>23346</v>
      </c>
      <c r="B209" s="96">
        <f t="shared" si="78"/>
        <v>1963</v>
      </c>
      <c r="C209" s="96">
        <f t="shared" si="79"/>
        <v>12</v>
      </c>
      <c r="D209" s="92">
        <v>0</v>
      </c>
      <c r="E209" s="92">
        <v>0</v>
      </c>
      <c r="F209" s="92">
        <v>0</v>
      </c>
      <c r="G209" s="92">
        <v>0</v>
      </c>
      <c r="H209" s="92">
        <v>0</v>
      </c>
      <c r="I209" s="92">
        <v>0</v>
      </c>
      <c r="J209" s="92">
        <v>0</v>
      </c>
    </row>
    <row r="210" spans="1:10" x14ac:dyDescent="0.25">
      <c r="A210" s="61">
        <v>23377</v>
      </c>
      <c r="B210" s="96">
        <f t="shared" si="78"/>
        <v>1964</v>
      </c>
      <c r="C210" s="96">
        <f t="shared" si="79"/>
        <v>1</v>
      </c>
      <c r="D210" s="92">
        <v>0</v>
      </c>
      <c r="E210" s="92">
        <v>0</v>
      </c>
      <c r="F210" s="92">
        <v>0</v>
      </c>
      <c r="G210" s="92">
        <v>0</v>
      </c>
      <c r="H210" s="92">
        <v>0</v>
      </c>
      <c r="I210" s="92">
        <v>0</v>
      </c>
      <c r="J210" s="92">
        <v>0</v>
      </c>
    </row>
    <row r="211" spans="1:10" x14ac:dyDescent="0.25">
      <c r="A211" s="61">
        <v>23408</v>
      </c>
      <c r="B211" s="96">
        <f t="shared" si="78"/>
        <v>1964</v>
      </c>
      <c r="C211" s="96">
        <f t="shared" si="79"/>
        <v>2</v>
      </c>
      <c r="D211" s="92">
        <v>0</v>
      </c>
      <c r="E211" s="92">
        <v>0</v>
      </c>
      <c r="F211" s="92">
        <v>0</v>
      </c>
      <c r="G211" s="92">
        <v>0</v>
      </c>
      <c r="H211" s="92">
        <v>0</v>
      </c>
      <c r="I211" s="92">
        <v>0</v>
      </c>
      <c r="J211" s="92">
        <v>0</v>
      </c>
    </row>
    <row r="212" spans="1:10" x14ac:dyDescent="0.25">
      <c r="A212" s="61">
        <v>23437</v>
      </c>
      <c r="B212" s="96">
        <f t="shared" si="78"/>
        <v>1964</v>
      </c>
      <c r="C212" s="96">
        <f t="shared" si="79"/>
        <v>3</v>
      </c>
      <c r="D212" s="92">
        <v>717.35180036825182</v>
      </c>
      <c r="E212" s="92">
        <v>881.475991198006</v>
      </c>
      <c r="F212" s="92">
        <v>1383.0690238462437</v>
      </c>
      <c r="G212" s="92">
        <v>1420.8729104980412</v>
      </c>
      <c r="H212" s="92">
        <v>1452.222475038556</v>
      </c>
      <c r="I212" s="92">
        <v>2038.643741149363</v>
      </c>
      <c r="J212" s="92">
        <v>2074.6035357693654</v>
      </c>
    </row>
    <row r="213" spans="1:10" x14ac:dyDescent="0.25">
      <c r="A213" s="61">
        <v>23468</v>
      </c>
      <c r="B213" s="96">
        <f t="shared" si="78"/>
        <v>1964</v>
      </c>
      <c r="C213" s="96">
        <f t="shared" si="79"/>
        <v>4</v>
      </c>
      <c r="D213" s="92">
        <v>0</v>
      </c>
      <c r="E213" s="92">
        <v>0</v>
      </c>
      <c r="F213" s="92">
        <v>0</v>
      </c>
      <c r="G213" s="92">
        <v>0</v>
      </c>
      <c r="H213" s="92">
        <v>0</v>
      </c>
      <c r="I213" s="92">
        <v>0</v>
      </c>
      <c r="J213" s="92">
        <v>0</v>
      </c>
    </row>
    <row r="214" spans="1:10" x14ac:dyDescent="0.25">
      <c r="A214" s="61">
        <v>23498</v>
      </c>
      <c r="B214" s="96">
        <f t="shared" si="78"/>
        <v>1964</v>
      </c>
      <c r="C214" s="96">
        <f t="shared" si="79"/>
        <v>5</v>
      </c>
      <c r="D214" s="92">
        <v>0</v>
      </c>
      <c r="E214" s="92">
        <v>0</v>
      </c>
      <c r="F214" s="92">
        <v>0</v>
      </c>
      <c r="G214" s="92">
        <v>0</v>
      </c>
      <c r="H214" s="92">
        <v>0</v>
      </c>
      <c r="I214" s="92">
        <v>0</v>
      </c>
      <c r="J214" s="92">
        <v>0</v>
      </c>
    </row>
    <row r="215" spans="1:10" x14ac:dyDescent="0.25">
      <c r="A215" s="61">
        <v>23529</v>
      </c>
      <c r="B215" s="96">
        <f t="shared" si="78"/>
        <v>1964</v>
      </c>
      <c r="C215" s="96">
        <f t="shared" si="79"/>
        <v>6</v>
      </c>
      <c r="D215" s="92">
        <v>0</v>
      </c>
      <c r="E215" s="92">
        <v>0</v>
      </c>
      <c r="F215" s="92">
        <v>0</v>
      </c>
      <c r="G215" s="92">
        <v>0</v>
      </c>
      <c r="H215" s="92">
        <v>0</v>
      </c>
      <c r="I215" s="92">
        <v>0</v>
      </c>
      <c r="J215" s="92">
        <v>0</v>
      </c>
    </row>
    <row r="216" spans="1:10" x14ac:dyDescent="0.25">
      <c r="A216" s="61">
        <v>23559</v>
      </c>
      <c r="B216" s="96">
        <f t="shared" si="78"/>
        <v>1964</v>
      </c>
      <c r="C216" s="96">
        <f t="shared" si="79"/>
        <v>7</v>
      </c>
      <c r="D216" s="92">
        <v>0</v>
      </c>
      <c r="E216" s="92">
        <v>0</v>
      </c>
      <c r="F216" s="92">
        <v>0</v>
      </c>
      <c r="G216" s="92">
        <v>0</v>
      </c>
      <c r="H216" s="92">
        <v>0</v>
      </c>
      <c r="I216" s="92">
        <v>0</v>
      </c>
      <c r="J216" s="92">
        <v>0</v>
      </c>
    </row>
    <row r="217" spans="1:10" x14ac:dyDescent="0.25">
      <c r="A217" s="61">
        <v>23590</v>
      </c>
      <c r="B217" s="96">
        <f t="shared" si="78"/>
        <v>1964</v>
      </c>
      <c r="C217" s="96">
        <f t="shared" si="79"/>
        <v>8</v>
      </c>
      <c r="D217" s="92">
        <v>0</v>
      </c>
      <c r="E217" s="92">
        <v>0</v>
      </c>
      <c r="F217" s="92">
        <v>0</v>
      </c>
      <c r="G217" s="92">
        <v>0</v>
      </c>
      <c r="H217" s="92">
        <v>0</v>
      </c>
      <c r="I217" s="92">
        <v>0</v>
      </c>
      <c r="J217" s="92">
        <v>0</v>
      </c>
    </row>
    <row r="218" spans="1:10" x14ac:dyDescent="0.25">
      <c r="A218" s="61">
        <v>23621</v>
      </c>
      <c r="B218" s="96">
        <f t="shared" si="78"/>
        <v>1964</v>
      </c>
      <c r="C218" s="96">
        <f t="shared" si="79"/>
        <v>9</v>
      </c>
      <c r="D218" s="92">
        <v>0</v>
      </c>
      <c r="E218" s="92">
        <v>0</v>
      </c>
      <c r="F218" s="92">
        <v>0</v>
      </c>
      <c r="G218" s="92">
        <v>0</v>
      </c>
      <c r="H218" s="92">
        <v>0</v>
      </c>
      <c r="I218" s="92">
        <v>0</v>
      </c>
      <c r="J218" s="92">
        <v>0</v>
      </c>
    </row>
    <row r="219" spans="1:10" x14ac:dyDescent="0.25">
      <c r="A219" s="61">
        <v>23651</v>
      </c>
      <c r="B219" s="96">
        <f t="shared" si="78"/>
        <v>1964</v>
      </c>
      <c r="C219" s="96">
        <f t="shared" si="79"/>
        <v>10</v>
      </c>
      <c r="D219" s="92">
        <v>0</v>
      </c>
      <c r="E219" s="92">
        <v>0</v>
      </c>
      <c r="F219" s="92">
        <v>0</v>
      </c>
      <c r="G219" s="92">
        <v>0</v>
      </c>
      <c r="H219" s="92">
        <v>0</v>
      </c>
      <c r="I219" s="92">
        <v>0</v>
      </c>
      <c r="J219" s="92">
        <v>0</v>
      </c>
    </row>
    <row r="220" spans="1:10" x14ac:dyDescent="0.25">
      <c r="A220" s="61">
        <v>23682</v>
      </c>
      <c r="B220" s="96">
        <f t="shared" si="78"/>
        <v>1964</v>
      </c>
      <c r="C220" s="96">
        <f t="shared" si="79"/>
        <v>11</v>
      </c>
      <c r="D220" s="92">
        <v>0</v>
      </c>
      <c r="E220" s="92">
        <v>0</v>
      </c>
      <c r="F220" s="92">
        <v>0</v>
      </c>
      <c r="G220" s="92">
        <v>0</v>
      </c>
      <c r="H220" s="92">
        <v>0</v>
      </c>
      <c r="I220" s="92">
        <v>0</v>
      </c>
      <c r="J220" s="92">
        <v>0</v>
      </c>
    </row>
    <row r="221" spans="1:10" x14ac:dyDescent="0.25">
      <c r="A221" s="61">
        <v>23712</v>
      </c>
      <c r="B221" s="96">
        <f t="shared" si="78"/>
        <v>1964</v>
      </c>
      <c r="C221" s="96">
        <f t="shared" si="79"/>
        <v>12</v>
      </c>
      <c r="D221" s="92">
        <v>0</v>
      </c>
      <c r="E221" s="92">
        <v>0</v>
      </c>
      <c r="F221" s="92">
        <v>0</v>
      </c>
      <c r="G221" s="92">
        <v>0</v>
      </c>
      <c r="H221" s="92">
        <v>0</v>
      </c>
      <c r="I221" s="92">
        <v>0</v>
      </c>
      <c r="J221" s="92">
        <v>0</v>
      </c>
    </row>
    <row r="222" spans="1:10" x14ac:dyDescent="0.25">
      <c r="A222" s="61">
        <v>23743</v>
      </c>
      <c r="B222" s="96">
        <f t="shared" si="78"/>
        <v>1965</v>
      </c>
      <c r="C222" s="96">
        <f t="shared" si="79"/>
        <v>1</v>
      </c>
      <c r="D222" s="92">
        <v>0</v>
      </c>
      <c r="E222" s="92">
        <v>0</v>
      </c>
      <c r="F222" s="92">
        <v>0</v>
      </c>
      <c r="G222" s="92">
        <v>0</v>
      </c>
      <c r="H222" s="92">
        <v>0</v>
      </c>
      <c r="I222" s="92">
        <v>0</v>
      </c>
      <c r="J222" s="92">
        <v>0</v>
      </c>
    </row>
    <row r="223" spans="1:10" x14ac:dyDescent="0.25">
      <c r="A223" s="61">
        <v>23774</v>
      </c>
      <c r="B223" s="96">
        <f t="shared" si="78"/>
        <v>1965</v>
      </c>
      <c r="C223" s="96">
        <f t="shared" si="79"/>
        <v>2</v>
      </c>
      <c r="D223" s="92">
        <v>0</v>
      </c>
      <c r="E223" s="92">
        <v>0</v>
      </c>
      <c r="F223" s="92">
        <v>0</v>
      </c>
      <c r="G223" s="92">
        <v>0</v>
      </c>
      <c r="H223" s="92">
        <v>0</v>
      </c>
      <c r="I223" s="92">
        <v>0</v>
      </c>
      <c r="J223" s="92">
        <v>0</v>
      </c>
    </row>
    <row r="224" spans="1:10" x14ac:dyDescent="0.25">
      <c r="A224" s="61">
        <v>23802</v>
      </c>
      <c r="B224" s="96">
        <f t="shared" si="78"/>
        <v>1965</v>
      </c>
      <c r="C224" s="96">
        <f t="shared" si="79"/>
        <v>3</v>
      </c>
      <c r="D224" s="92">
        <v>734.16189905366673</v>
      </c>
      <c r="E224" s="92">
        <v>902.13210217905566</v>
      </c>
      <c r="F224" s="92">
        <v>1415.4792398206941</v>
      </c>
      <c r="G224" s="92">
        <v>1454.1690057091264</v>
      </c>
      <c r="H224" s="92">
        <v>1486.253201811729</v>
      </c>
      <c r="I224" s="92">
        <v>2086.4163994957025</v>
      </c>
      <c r="J224" s="92">
        <v>2123.218859731041</v>
      </c>
    </row>
    <row r="225" spans="1:10" x14ac:dyDescent="0.25">
      <c r="A225" s="61">
        <v>23833</v>
      </c>
      <c r="B225" s="96">
        <f t="shared" si="78"/>
        <v>1965</v>
      </c>
      <c r="C225" s="96">
        <f t="shared" si="79"/>
        <v>4</v>
      </c>
      <c r="D225" s="92">
        <v>0</v>
      </c>
      <c r="E225" s="92">
        <v>0</v>
      </c>
      <c r="F225" s="92">
        <v>0</v>
      </c>
      <c r="G225" s="92">
        <v>0</v>
      </c>
      <c r="H225" s="92">
        <v>0</v>
      </c>
      <c r="I225" s="92">
        <v>0</v>
      </c>
      <c r="J225" s="92">
        <v>0</v>
      </c>
    </row>
    <row r="226" spans="1:10" x14ac:dyDescent="0.25">
      <c r="A226" s="61">
        <v>23863</v>
      </c>
      <c r="B226" s="96">
        <f t="shared" si="78"/>
        <v>1965</v>
      </c>
      <c r="C226" s="96">
        <f t="shared" si="79"/>
        <v>5</v>
      </c>
      <c r="D226" s="92">
        <v>0</v>
      </c>
      <c r="E226" s="92">
        <v>0</v>
      </c>
      <c r="F226" s="92">
        <v>0</v>
      </c>
      <c r="G226" s="92">
        <v>0</v>
      </c>
      <c r="H226" s="92">
        <v>0</v>
      </c>
      <c r="I226" s="92">
        <v>0</v>
      </c>
      <c r="J226" s="92">
        <v>0</v>
      </c>
    </row>
    <row r="227" spans="1:10" x14ac:dyDescent="0.25">
      <c r="A227" s="61">
        <v>23894</v>
      </c>
      <c r="B227" s="96">
        <f t="shared" si="78"/>
        <v>1965</v>
      </c>
      <c r="C227" s="96">
        <f t="shared" si="79"/>
        <v>6</v>
      </c>
      <c r="D227" s="92">
        <v>0</v>
      </c>
      <c r="E227" s="92">
        <v>0</v>
      </c>
      <c r="F227" s="92">
        <v>0</v>
      </c>
      <c r="G227" s="92">
        <v>0</v>
      </c>
      <c r="H227" s="92">
        <v>0</v>
      </c>
      <c r="I227" s="92">
        <v>0</v>
      </c>
      <c r="J227" s="92">
        <v>0</v>
      </c>
    </row>
    <row r="228" spans="1:10" x14ac:dyDescent="0.25">
      <c r="A228" s="61">
        <v>23924</v>
      </c>
      <c r="B228" s="96">
        <f t="shared" si="78"/>
        <v>1965</v>
      </c>
      <c r="C228" s="96">
        <f t="shared" si="79"/>
        <v>7</v>
      </c>
      <c r="D228" s="92">
        <v>0</v>
      </c>
      <c r="E228" s="92">
        <v>0</v>
      </c>
      <c r="F228" s="92">
        <v>0</v>
      </c>
      <c r="G228" s="92">
        <v>0</v>
      </c>
      <c r="H228" s="92">
        <v>0</v>
      </c>
      <c r="I228" s="92">
        <v>0</v>
      </c>
      <c r="J228" s="92">
        <v>0</v>
      </c>
    </row>
    <row r="229" spans="1:10" x14ac:dyDescent="0.25">
      <c r="A229" s="61">
        <v>23955</v>
      </c>
      <c r="B229" s="96">
        <f t="shared" si="78"/>
        <v>1965</v>
      </c>
      <c r="C229" s="96">
        <f t="shared" si="79"/>
        <v>8</v>
      </c>
      <c r="D229" s="92">
        <v>0</v>
      </c>
      <c r="E229" s="92">
        <v>0</v>
      </c>
      <c r="F229" s="92">
        <v>0</v>
      </c>
      <c r="G229" s="92">
        <v>0</v>
      </c>
      <c r="H229" s="92">
        <v>0</v>
      </c>
      <c r="I229" s="92">
        <v>0</v>
      </c>
      <c r="J229" s="92">
        <v>0</v>
      </c>
    </row>
    <row r="230" spans="1:10" x14ac:dyDescent="0.25">
      <c r="A230" s="61">
        <v>23986</v>
      </c>
      <c r="B230" s="96">
        <f t="shared" si="78"/>
        <v>1965</v>
      </c>
      <c r="C230" s="96">
        <f t="shared" si="79"/>
        <v>9</v>
      </c>
      <c r="D230" s="92">
        <v>0</v>
      </c>
      <c r="E230" s="92">
        <v>0</v>
      </c>
      <c r="F230" s="92">
        <v>0</v>
      </c>
      <c r="G230" s="92">
        <v>0</v>
      </c>
      <c r="H230" s="92">
        <v>0</v>
      </c>
      <c r="I230" s="92">
        <v>0</v>
      </c>
      <c r="J230" s="92">
        <v>0</v>
      </c>
    </row>
    <row r="231" spans="1:10" x14ac:dyDescent="0.25">
      <c r="A231" s="61">
        <v>24016</v>
      </c>
      <c r="B231" s="96">
        <f t="shared" si="78"/>
        <v>1965</v>
      </c>
      <c r="C231" s="96">
        <f t="shared" si="79"/>
        <v>10</v>
      </c>
      <c r="D231" s="92">
        <v>0</v>
      </c>
      <c r="E231" s="92">
        <v>0</v>
      </c>
      <c r="F231" s="92">
        <v>0</v>
      </c>
      <c r="G231" s="92">
        <v>0</v>
      </c>
      <c r="H231" s="92">
        <v>0</v>
      </c>
      <c r="I231" s="92">
        <v>0</v>
      </c>
      <c r="J231" s="92">
        <v>0</v>
      </c>
    </row>
    <row r="232" spans="1:10" x14ac:dyDescent="0.25">
      <c r="A232" s="61">
        <v>24047</v>
      </c>
      <c r="B232" s="96">
        <f t="shared" si="78"/>
        <v>1965</v>
      </c>
      <c r="C232" s="96">
        <f t="shared" si="79"/>
        <v>11</v>
      </c>
      <c r="D232" s="92">
        <v>0</v>
      </c>
      <c r="E232" s="92">
        <v>0</v>
      </c>
      <c r="F232" s="92">
        <v>0</v>
      </c>
      <c r="G232" s="92">
        <v>0</v>
      </c>
      <c r="H232" s="92">
        <v>0</v>
      </c>
      <c r="I232" s="92">
        <v>0</v>
      </c>
      <c r="J232" s="92">
        <v>0</v>
      </c>
    </row>
    <row r="233" spans="1:10" x14ac:dyDescent="0.25">
      <c r="A233" s="61">
        <v>24077</v>
      </c>
      <c r="B233" s="96">
        <f t="shared" si="78"/>
        <v>1965</v>
      </c>
      <c r="C233" s="96">
        <f t="shared" si="79"/>
        <v>12</v>
      </c>
      <c r="D233" s="92">
        <v>0</v>
      </c>
      <c r="E233" s="92">
        <v>0</v>
      </c>
      <c r="F233" s="92">
        <v>0</v>
      </c>
      <c r="G233" s="92">
        <v>0</v>
      </c>
      <c r="H233" s="92">
        <v>0</v>
      </c>
      <c r="I233" s="92">
        <v>0</v>
      </c>
      <c r="J233" s="92">
        <v>0</v>
      </c>
    </row>
    <row r="234" spans="1:10" x14ac:dyDescent="0.25">
      <c r="A234" s="61">
        <v>24108</v>
      </c>
      <c r="B234" s="96">
        <f t="shared" si="78"/>
        <v>1966</v>
      </c>
      <c r="C234" s="96">
        <f t="shared" si="79"/>
        <v>1</v>
      </c>
      <c r="D234" s="92">
        <v>0</v>
      </c>
      <c r="E234" s="92">
        <v>0</v>
      </c>
      <c r="F234" s="92">
        <v>0</v>
      </c>
      <c r="G234" s="92">
        <v>0</v>
      </c>
      <c r="H234" s="92">
        <v>0</v>
      </c>
      <c r="I234" s="92">
        <v>0</v>
      </c>
      <c r="J234" s="92">
        <v>0</v>
      </c>
    </row>
    <row r="235" spans="1:10" x14ac:dyDescent="0.25">
      <c r="A235" s="61">
        <v>24139</v>
      </c>
      <c r="B235" s="96">
        <f t="shared" si="78"/>
        <v>1966</v>
      </c>
      <c r="C235" s="96">
        <f t="shared" si="79"/>
        <v>2</v>
      </c>
      <c r="D235" s="92">
        <v>0</v>
      </c>
      <c r="E235" s="92">
        <v>0</v>
      </c>
      <c r="F235" s="92">
        <v>0</v>
      </c>
      <c r="G235" s="92">
        <v>0</v>
      </c>
      <c r="H235" s="92">
        <v>0</v>
      </c>
      <c r="I235" s="92">
        <v>0</v>
      </c>
      <c r="J235" s="92">
        <v>0</v>
      </c>
    </row>
    <row r="236" spans="1:10" x14ac:dyDescent="0.25">
      <c r="A236" s="61">
        <v>24167</v>
      </c>
      <c r="B236" s="96">
        <f t="shared" si="78"/>
        <v>1966</v>
      </c>
      <c r="C236" s="96">
        <f t="shared" si="79"/>
        <v>3</v>
      </c>
      <c r="D236" s="92">
        <v>738.20156702753127</v>
      </c>
      <c r="E236" s="92">
        <v>907.09601295413859</v>
      </c>
      <c r="F236" s="92">
        <v>1423.2678027523095</v>
      </c>
      <c r="G236" s="92">
        <v>1462.1704560275393</v>
      </c>
      <c r="H236" s="92">
        <v>1494.4311928899251</v>
      </c>
      <c r="I236" s="92">
        <v>2097.8967412569036</v>
      </c>
      <c r="J236" s="92">
        <v>2134.9017041284642</v>
      </c>
    </row>
    <row r="237" spans="1:10" x14ac:dyDescent="0.25">
      <c r="A237" s="61">
        <v>24198</v>
      </c>
      <c r="B237" s="96">
        <f t="shared" si="78"/>
        <v>1966</v>
      </c>
      <c r="C237" s="96">
        <f t="shared" si="79"/>
        <v>4</v>
      </c>
      <c r="D237" s="92">
        <v>0</v>
      </c>
      <c r="E237" s="92">
        <v>0</v>
      </c>
      <c r="F237" s="92">
        <v>0</v>
      </c>
      <c r="G237" s="92">
        <v>0</v>
      </c>
      <c r="H237" s="92">
        <v>0</v>
      </c>
      <c r="I237" s="92">
        <v>0</v>
      </c>
      <c r="J237" s="92">
        <v>0</v>
      </c>
    </row>
    <row r="238" spans="1:10" x14ac:dyDescent="0.25">
      <c r="A238" s="61">
        <v>24228</v>
      </c>
      <c r="B238" s="96">
        <f t="shared" si="78"/>
        <v>1966</v>
      </c>
      <c r="C238" s="96">
        <f t="shared" si="79"/>
        <v>5</v>
      </c>
      <c r="D238" s="92">
        <v>0</v>
      </c>
      <c r="E238" s="92">
        <v>0</v>
      </c>
      <c r="F238" s="92">
        <v>0</v>
      </c>
      <c r="G238" s="92">
        <v>0</v>
      </c>
      <c r="H238" s="92">
        <v>0</v>
      </c>
      <c r="I238" s="92">
        <v>0</v>
      </c>
      <c r="J238" s="92">
        <v>0</v>
      </c>
    </row>
    <row r="239" spans="1:10" x14ac:dyDescent="0.25">
      <c r="A239" s="61">
        <v>24259</v>
      </c>
      <c r="B239" s="96">
        <f t="shared" si="78"/>
        <v>1966</v>
      </c>
      <c r="C239" s="96">
        <f t="shared" si="79"/>
        <v>6</v>
      </c>
      <c r="D239" s="92">
        <v>0</v>
      </c>
      <c r="E239" s="92">
        <v>0</v>
      </c>
      <c r="F239" s="92">
        <v>0</v>
      </c>
      <c r="G239" s="92">
        <v>0</v>
      </c>
      <c r="H239" s="92">
        <v>0</v>
      </c>
      <c r="I239" s="92">
        <v>0</v>
      </c>
      <c r="J239" s="92">
        <v>0</v>
      </c>
    </row>
    <row r="240" spans="1:10" x14ac:dyDescent="0.25">
      <c r="A240" s="61">
        <v>24289</v>
      </c>
      <c r="B240" s="96">
        <f t="shared" si="78"/>
        <v>1966</v>
      </c>
      <c r="C240" s="96">
        <f t="shared" si="79"/>
        <v>7</v>
      </c>
      <c r="D240" s="92">
        <v>0</v>
      </c>
      <c r="E240" s="92">
        <v>0</v>
      </c>
      <c r="F240" s="92">
        <v>0</v>
      </c>
      <c r="G240" s="92">
        <v>0</v>
      </c>
      <c r="H240" s="92">
        <v>0</v>
      </c>
      <c r="I240" s="92">
        <v>0</v>
      </c>
      <c r="J240" s="92">
        <v>0</v>
      </c>
    </row>
    <row r="241" spans="1:10" x14ac:dyDescent="0.25">
      <c r="A241" s="61">
        <v>24320</v>
      </c>
      <c r="B241" s="96">
        <f t="shared" si="78"/>
        <v>1966</v>
      </c>
      <c r="C241" s="96">
        <f t="shared" si="79"/>
        <v>8</v>
      </c>
      <c r="D241" s="92">
        <v>0</v>
      </c>
      <c r="E241" s="92">
        <v>0</v>
      </c>
      <c r="F241" s="92">
        <v>0</v>
      </c>
      <c r="G241" s="92">
        <v>0</v>
      </c>
      <c r="H241" s="92">
        <v>0</v>
      </c>
      <c r="I241" s="92">
        <v>0</v>
      </c>
      <c r="J241" s="92">
        <v>0</v>
      </c>
    </row>
    <row r="242" spans="1:10" x14ac:dyDescent="0.25">
      <c r="A242" s="61">
        <v>24351</v>
      </c>
      <c r="B242" s="96">
        <f t="shared" si="78"/>
        <v>1966</v>
      </c>
      <c r="C242" s="96">
        <f t="shared" si="79"/>
        <v>9</v>
      </c>
      <c r="D242" s="92">
        <v>0</v>
      </c>
      <c r="E242" s="92">
        <v>0</v>
      </c>
      <c r="F242" s="92">
        <v>0</v>
      </c>
      <c r="G242" s="92">
        <v>0</v>
      </c>
      <c r="H242" s="92">
        <v>0</v>
      </c>
      <c r="I242" s="92">
        <v>0</v>
      </c>
      <c r="J242" s="92">
        <v>0</v>
      </c>
    </row>
    <row r="243" spans="1:10" x14ac:dyDescent="0.25">
      <c r="A243" s="61">
        <v>24381</v>
      </c>
      <c r="B243" s="96">
        <f t="shared" si="78"/>
        <v>1966</v>
      </c>
      <c r="C243" s="96">
        <f t="shared" si="79"/>
        <v>10</v>
      </c>
      <c r="D243" s="92">
        <v>0</v>
      </c>
      <c r="E243" s="92">
        <v>0</v>
      </c>
      <c r="F243" s="92">
        <v>0</v>
      </c>
      <c r="G243" s="92">
        <v>0</v>
      </c>
      <c r="H243" s="92">
        <v>0</v>
      </c>
      <c r="I243" s="92">
        <v>0</v>
      </c>
      <c r="J243" s="92">
        <v>0</v>
      </c>
    </row>
    <row r="244" spans="1:10" x14ac:dyDescent="0.25">
      <c r="A244" s="61">
        <v>24412</v>
      </c>
      <c r="B244" s="96">
        <f t="shared" si="78"/>
        <v>1966</v>
      </c>
      <c r="C244" s="96">
        <f t="shared" si="79"/>
        <v>11</v>
      </c>
      <c r="D244" s="92">
        <v>0</v>
      </c>
      <c r="E244" s="92">
        <v>0</v>
      </c>
      <c r="F244" s="92">
        <v>0</v>
      </c>
      <c r="G244" s="92">
        <v>0</v>
      </c>
      <c r="H244" s="92">
        <v>0</v>
      </c>
      <c r="I244" s="92">
        <v>0</v>
      </c>
      <c r="J244" s="92">
        <v>0</v>
      </c>
    </row>
    <row r="245" spans="1:10" x14ac:dyDescent="0.25">
      <c r="A245" s="61">
        <v>24442</v>
      </c>
      <c r="B245" s="96">
        <f t="shared" si="78"/>
        <v>1966</v>
      </c>
      <c r="C245" s="96">
        <f t="shared" si="79"/>
        <v>12</v>
      </c>
      <c r="D245" s="92">
        <v>0</v>
      </c>
      <c r="E245" s="92">
        <v>0</v>
      </c>
      <c r="F245" s="92">
        <v>0</v>
      </c>
      <c r="G245" s="92">
        <v>0</v>
      </c>
      <c r="H245" s="92">
        <v>0</v>
      </c>
      <c r="I245" s="92">
        <v>0</v>
      </c>
      <c r="J245" s="92">
        <v>0</v>
      </c>
    </row>
    <row r="246" spans="1:10" x14ac:dyDescent="0.25">
      <c r="A246" s="61">
        <v>24473</v>
      </c>
      <c r="B246" s="96">
        <f t="shared" si="78"/>
        <v>1967</v>
      </c>
      <c r="C246" s="96">
        <f t="shared" si="79"/>
        <v>1</v>
      </c>
      <c r="D246" s="92">
        <v>0</v>
      </c>
      <c r="E246" s="92">
        <v>0</v>
      </c>
      <c r="F246" s="92">
        <v>0</v>
      </c>
      <c r="G246" s="92">
        <v>0</v>
      </c>
      <c r="H246" s="92">
        <v>0</v>
      </c>
      <c r="I246" s="92">
        <v>0</v>
      </c>
      <c r="J246" s="92">
        <v>0</v>
      </c>
    </row>
    <row r="247" spans="1:10" x14ac:dyDescent="0.25">
      <c r="A247" s="61">
        <v>24504</v>
      </c>
      <c r="B247" s="96">
        <f t="shared" si="78"/>
        <v>1967</v>
      </c>
      <c r="C247" s="96">
        <f t="shared" si="79"/>
        <v>2</v>
      </c>
      <c r="D247" s="92">
        <v>0</v>
      </c>
      <c r="E247" s="92">
        <v>0</v>
      </c>
      <c r="F247" s="92">
        <v>0</v>
      </c>
      <c r="G247" s="92">
        <v>0</v>
      </c>
      <c r="H247" s="92">
        <v>0</v>
      </c>
      <c r="I247" s="92">
        <v>0</v>
      </c>
      <c r="J247" s="92">
        <v>0</v>
      </c>
    </row>
    <row r="248" spans="1:10" x14ac:dyDescent="0.25">
      <c r="A248" s="61">
        <v>24532</v>
      </c>
      <c r="B248" s="96">
        <f t="shared" si="78"/>
        <v>1967</v>
      </c>
      <c r="C248" s="96">
        <f t="shared" si="79"/>
        <v>3</v>
      </c>
      <c r="D248" s="92">
        <v>738.20156702753127</v>
      </c>
      <c r="E248" s="92">
        <v>907.09601295413859</v>
      </c>
      <c r="F248" s="92">
        <v>1423.2678027523095</v>
      </c>
      <c r="G248" s="92">
        <v>1462.1704560275393</v>
      </c>
      <c r="H248" s="92">
        <v>1494.4311928899251</v>
      </c>
      <c r="I248" s="92">
        <v>2097.8967412569036</v>
      </c>
      <c r="J248" s="92">
        <v>2134.9017041284642</v>
      </c>
    </row>
    <row r="249" spans="1:10" x14ac:dyDescent="0.25">
      <c r="A249" s="61">
        <v>24563</v>
      </c>
      <c r="B249" s="96">
        <f t="shared" si="78"/>
        <v>1967</v>
      </c>
      <c r="C249" s="96">
        <f t="shared" si="79"/>
        <v>4</v>
      </c>
      <c r="D249" s="92">
        <v>0</v>
      </c>
      <c r="E249" s="92">
        <v>0</v>
      </c>
      <c r="F249" s="92">
        <v>0</v>
      </c>
      <c r="G249" s="92">
        <v>0</v>
      </c>
      <c r="H249" s="92">
        <v>0</v>
      </c>
      <c r="I249" s="92">
        <v>0</v>
      </c>
      <c r="J249" s="92">
        <v>0</v>
      </c>
    </row>
    <row r="250" spans="1:10" x14ac:dyDescent="0.25">
      <c r="A250" s="61">
        <v>24593</v>
      </c>
      <c r="B250" s="96">
        <f t="shared" si="78"/>
        <v>1967</v>
      </c>
      <c r="C250" s="96">
        <f t="shared" si="79"/>
        <v>5</v>
      </c>
      <c r="D250" s="92">
        <v>0</v>
      </c>
      <c r="E250" s="92">
        <v>0</v>
      </c>
      <c r="F250" s="92">
        <v>0</v>
      </c>
      <c r="G250" s="92">
        <v>0</v>
      </c>
      <c r="H250" s="92">
        <v>0</v>
      </c>
      <c r="I250" s="92">
        <v>0</v>
      </c>
      <c r="J250" s="92">
        <v>0</v>
      </c>
    </row>
    <row r="251" spans="1:10" x14ac:dyDescent="0.25">
      <c r="A251" s="61">
        <v>24624</v>
      </c>
      <c r="B251" s="96">
        <f t="shared" si="78"/>
        <v>1967</v>
      </c>
      <c r="C251" s="96">
        <f t="shared" si="79"/>
        <v>6</v>
      </c>
      <c r="D251" s="92">
        <v>0</v>
      </c>
      <c r="E251" s="92">
        <v>0</v>
      </c>
      <c r="F251" s="92">
        <v>0</v>
      </c>
      <c r="G251" s="92">
        <v>0</v>
      </c>
      <c r="H251" s="92">
        <v>0</v>
      </c>
      <c r="I251" s="92">
        <v>0</v>
      </c>
      <c r="J251" s="92">
        <v>0</v>
      </c>
    </row>
    <row r="252" spans="1:10" x14ac:dyDescent="0.25">
      <c r="A252" s="61">
        <v>24654</v>
      </c>
      <c r="B252" s="96">
        <f t="shared" si="78"/>
        <v>1967</v>
      </c>
      <c r="C252" s="96">
        <f t="shared" si="79"/>
        <v>7</v>
      </c>
      <c r="D252" s="92">
        <v>0</v>
      </c>
      <c r="E252" s="92">
        <v>0</v>
      </c>
      <c r="F252" s="92">
        <v>0</v>
      </c>
      <c r="G252" s="92">
        <v>0</v>
      </c>
      <c r="H252" s="92">
        <v>0</v>
      </c>
      <c r="I252" s="92">
        <v>0</v>
      </c>
      <c r="J252" s="92">
        <v>0</v>
      </c>
    </row>
    <row r="253" spans="1:10" x14ac:dyDescent="0.25">
      <c r="A253" s="61">
        <v>24685</v>
      </c>
      <c r="B253" s="96">
        <f t="shared" si="78"/>
        <v>1967</v>
      </c>
      <c r="C253" s="96">
        <f t="shared" si="79"/>
        <v>8</v>
      </c>
      <c r="D253" s="92">
        <v>0</v>
      </c>
      <c r="E253" s="92">
        <v>0</v>
      </c>
      <c r="F253" s="92">
        <v>0</v>
      </c>
      <c r="G253" s="92">
        <v>0</v>
      </c>
      <c r="H253" s="92">
        <v>0</v>
      </c>
      <c r="I253" s="92">
        <v>0</v>
      </c>
      <c r="J253" s="92">
        <v>0</v>
      </c>
    </row>
    <row r="254" spans="1:10" x14ac:dyDescent="0.25">
      <c r="A254" s="61">
        <v>24716</v>
      </c>
      <c r="B254" s="96">
        <f t="shared" si="78"/>
        <v>1967</v>
      </c>
      <c r="C254" s="96">
        <f t="shared" si="79"/>
        <v>9</v>
      </c>
      <c r="D254" s="92">
        <v>0</v>
      </c>
      <c r="E254" s="92">
        <v>0</v>
      </c>
      <c r="F254" s="92">
        <v>0</v>
      </c>
      <c r="G254" s="92">
        <v>0</v>
      </c>
      <c r="H254" s="92">
        <v>0</v>
      </c>
      <c r="I254" s="92">
        <v>0</v>
      </c>
      <c r="J254" s="92">
        <v>0</v>
      </c>
    </row>
    <row r="255" spans="1:10" x14ac:dyDescent="0.25">
      <c r="A255" s="61">
        <v>24746</v>
      </c>
      <c r="B255" s="96">
        <f t="shared" si="78"/>
        <v>1967</v>
      </c>
      <c r="C255" s="96">
        <f t="shared" si="79"/>
        <v>10</v>
      </c>
      <c r="D255" s="92">
        <v>0</v>
      </c>
      <c r="E255" s="92">
        <v>0</v>
      </c>
      <c r="F255" s="92">
        <v>0</v>
      </c>
      <c r="G255" s="92">
        <v>0</v>
      </c>
      <c r="H255" s="92">
        <v>0</v>
      </c>
      <c r="I255" s="92">
        <v>0</v>
      </c>
      <c r="J255" s="92">
        <v>0</v>
      </c>
    </row>
    <row r="256" spans="1:10" x14ac:dyDescent="0.25">
      <c r="A256" s="61">
        <v>24777</v>
      </c>
      <c r="B256" s="96">
        <f t="shared" si="78"/>
        <v>1967</v>
      </c>
      <c r="C256" s="96">
        <f t="shared" si="79"/>
        <v>11</v>
      </c>
      <c r="D256" s="92">
        <v>0</v>
      </c>
      <c r="E256" s="92">
        <v>0</v>
      </c>
      <c r="F256" s="92">
        <v>0</v>
      </c>
      <c r="G256" s="92">
        <v>0</v>
      </c>
      <c r="H256" s="92">
        <v>0</v>
      </c>
      <c r="I256" s="92">
        <v>0</v>
      </c>
      <c r="J256" s="92">
        <v>0</v>
      </c>
    </row>
    <row r="257" spans="1:10" x14ac:dyDescent="0.25">
      <c r="A257" s="61">
        <v>24807</v>
      </c>
      <c r="B257" s="96">
        <f t="shared" si="78"/>
        <v>1967</v>
      </c>
      <c r="C257" s="96">
        <f t="shared" si="79"/>
        <v>12</v>
      </c>
      <c r="D257" s="92">
        <v>0</v>
      </c>
      <c r="E257" s="92">
        <v>0</v>
      </c>
      <c r="F257" s="92">
        <v>0</v>
      </c>
      <c r="G257" s="92">
        <v>0</v>
      </c>
      <c r="H257" s="92">
        <v>0</v>
      </c>
      <c r="I257" s="92">
        <v>0</v>
      </c>
      <c r="J257" s="92">
        <v>0</v>
      </c>
    </row>
    <row r="258" spans="1:10" x14ac:dyDescent="0.25">
      <c r="A258" s="61">
        <v>24838</v>
      </c>
      <c r="B258" s="96">
        <f t="shared" si="78"/>
        <v>1968</v>
      </c>
      <c r="C258" s="96">
        <f t="shared" si="79"/>
        <v>1</v>
      </c>
      <c r="D258" s="92">
        <v>0</v>
      </c>
      <c r="E258" s="92">
        <v>0</v>
      </c>
      <c r="F258" s="92">
        <v>0</v>
      </c>
      <c r="G258" s="92">
        <v>0</v>
      </c>
      <c r="H258" s="92">
        <v>0</v>
      </c>
      <c r="I258" s="92">
        <v>0</v>
      </c>
      <c r="J258" s="92">
        <v>0</v>
      </c>
    </row>
    <row r="259" spans="1:10" x14ac:dyDescent="0.25">
      <c r="A259" s="61">
        <v>24869</v>
      </c>
      <c r="B259" s="96">
        <f t="shared" si="78"/>
        <v>1968</v>
      </c>
      <c r="C259" s="96">
        <f t="shared" si="79"/>
        <v>2</v>
      </c>
      <c r="D259" s="92">
        <v>0</v>
      </c>
      <c r="E259" s="92">
        <v>0</v>
      </c>
      <c r="F259" s="92">
        <v>0</v>
      </c>
      <c r="G259" s="92">
        <v>0</v>
      </c>
      <c r="H259" s="92">
        <v>0</v>
      </c>
      <c r="I259" s="92">
        <v>0</v>
      </c>
      <c r="J259" s="92">
        <v>0</v>
      </c>
    </row>
    <row r="260" spans="1:10" x14ac:dyDescent="0.25">
      <c r="A260" s="61">
        <v>24898</v>
      </c>
      <c r="B260" s="96">
        <f t="shared" si="78"/>
        <v>1968</v>
      </c>
      <c r="C260" s="96">
        <f t="shared" si="79"/>
        <v>3</v>
      </c>
      <c r="D260" s="92">
        <v>738.20156702753127</v>
      </c>
      <c r="E260" s="92">
        <v>907.09601295413859</v>
      </c>
      <c r="F260" s="92">
        <v>1423.2678027523095</v>
      </c>
      <c r="G260" s="92">
        <v>1462.1704560275393</v>
      </c>
      <c r="H260" s="92">
        <v>1494.4311928899251</v>
      </c>
      <c r="I260" s="92">
        <v>2097.8967412569036</v>
      </c>
      <c r="J260" s="92">
        <v>2134.9017041284642</v>
      </c>
    </row>
    <row r="261" spans="1:10" x14ac:dyDescent="0.25">
      <c r="A261" s="61">
        <v>24929</v>
      </c>
      <c r="B261" s="96">
        <f t="shared" si="78"/>
        <v>1968</v>
      </c>
      <c r="C261" s="96">
        <f t="shared" si="79"/>
        <v>4</v>
      </c>
      <c r="D261" s="92">
        <v>0</v>
      </c>
      <c r="E261" s="92">
        <v>0</v>
      </c>
      <c r="F261" s="92">
        <v>0</v>
      </c>
      <c r="G261" s="92">
        <v>0</v>
      </c>
      <c r="H261" s="92">
        <v>0</v>
      </c>
      <c r="I261" s="92">
        <v>0</v>
      </c>
      <c r="J261" s="92">
        <v>0</v>
      </c>
    </row>
    <row r="262" spans="1:10" x14ac:dyDescent="0.25">
      <c r="A262" s="61">
        <v>24959</v>
      </c>
      <c r="B262" s="96">
        <f t="shared" si="78"/>
        <v>1968</v>
      </c>
      <c r="C262" s="96">
        <f t="shared" si="79"/>
        <v>5</v>
      </c>
      <c r="D262" s="92">
        <v>0</v>
      </c>
      <c r="E262" s="92">
        <v>0</v>
      </c>
      <c r="F262" s="92">
        <v>0</v>
      </c>
      <c r="G262" s="92">
        <v>0</v>
      </c>
      <c r="H262" s="92">
        <v>0</v>
      </c>
      <c r="I262" s="92">
        <v>0</v>
      </c>
      <c r="J262" s="92">
        <v>0</v>
      </c>
    </row>
    <row r="263" spans="1:10" x14ac:dyDescent="0.25">
      <c r="A263" s="61">
        <v>24990</v>
      </c>
      <c r="B263" s="96">
        <f t="shared" ref="B263:B326" si="80">YEAR(A263)</f>
        <v>1968</v>
      </c>
      <c r="C263" s="96">
        <f t="shared" ref="C263:C326" si="81">MONTH(A263)</f>
        <v>6</v>
      </c>
      <c r="D263" s="92">
        <v>0</v>
      </c>
      <c r="E263" s="92">
        <v>0</v>
      </c>
      <c r="F263" s="92">
        <v>0</v>
      </c>
      <c r="G263" s="92">
        <v>0</v>
      </c>
      <c r="H263" s="92">
        <v>0</v>
      </c>
      <c r="I263" s="92">
        <v>0</v>
      </c>
      <c r="J263" s="92">
        <v>0</v>
      </c>
    </row>
    <row r="264" spans="1:10" x14ac:dyDescent="0.25">
      <c r="A264" s="61">
        <v>25020</v>
      </c>
      <c r="B264" s="96">
        <f t="shared" si="80"/>
        <v>1968</v>
      </c>
      <c r="C264" s="96">
        <f t="shared" si="81"/>
        <v>7</v>
      </c>
      <c r="D264" s="92">
        <v>0</v>
      </c>
      <c r="E264" s="92">
        <v>0</v>
      </c>
      <c r="F264" s="92">
        <v>0</v>
      </c>
      <c r="G264" s="92">
        <v>0</v>
      </c>
      <c r="H264" s="92">
        <v>0</v>
      </c>
      <c r="I264" s="92">
        <v>0</v>
      </c>
      <c r="J264" s="92">
        <v>0</v>
      </c>
    </row>
    <row r="265" spans="1:10" x14ac:dyDescent="0.25">
      <c r="A265" s="61">
        <v>25051</v>
      </c>
      <c r="B265" s="96">
        <f t="shared" si="80"/>
        <v>1968</v>
      </c>
      <c r="C265" s="96">
        <f t="shared" si="81"/>
        <v>8</v>
      </c>
      <c r="D265" s="92">
        <v>0</v>
      </c>
      <c r="E265" s="92">
        <v>0</v>
      </c>
      <c r="F265" s="92">
        <v>0</v>
      </c>
      <c r="G265" s="92">
        <v>0</v>
      </c>
      <c r="H265" s="92">
        <v>0</v>
      </c>
      <c r="I265" s="92">
        <v>0</v>
      </c>
      <c r="J265" s="92">
        <v>0</v>
      </c>
    </row>
    <row r="266" spans="1:10" x14ac:dyDescent="0.25">
      <c r="A266" s="61">
        <v>25082</v>
      </c>
      <c r="B266" s="96">
        <f t="shared" si="80"/>
        <v>1968</v>
      </c>
      <c r="C266" s="96">
        <f t="shared" si="81"/>
        <v>9</v>
      </c>
      <c r="D266" s="92">
        <v>0</v>
      </c>
      <c r="E266" s="92">
        <v>0</v>
      </c>
      <c r="F266" s="92">
        <v>0</v>
      </c>
      <c r="G266" s="92">
        <v>0</v>
      </c>
      <c r="H266" s="92">
        <v>0</v>
      </c>
      <c r="I266" s="92">
        <v>0</v>
      </c>
      <c r="J266" s="92">
        <v>0</v>
      </c>
    </row>
    <row r="267" spans="1:10" x14ac:dyDescent="0.25">
      <c r="A267" s="61">
        <v>25112</v>
      </c>
      <c r="B267" s="96">
        <f t="shared" si="80"/>
        <v>1968</v>
      </c>
      <c r="C267" s="96">
        <f t="shared" si="81"/>
        <v>10</v>
      </c>
      <c r="D267" s="92">
        <v>0</v>
      </c>
      <c r="E267" s="92">
        <v>0</v>
      </c>
      <c r="F267" s="92">
        <v>0</v>
      </c>
      <c r="G267" s="92">
        <v>0</v>
      </c>
      <c r="H267" s="92">
        <v>0</v>
      </c>
      <c r="I267" s="92">
        <v>0</v>
      </c>
      <c r="J267" s="92">
        <v>0</v>
      </c>
    </row>
    <row r="268" spans="1:10" x14ac:dyDescent="0.25">
      <c r="A268" s="61">
        <v>25143</v>
      </c>
      <c r="B268" s="96">
        <f t="shared" si="80"/>
        <v>1968</v>
      </c>
      <c r="C268" s="96">
        <f t="shared" si="81"/>
        <v>11</v>
      </c>
      <c r="D268" s="92">
        <v>0</v>
      </c>
      <c r="E268" s="92">
        <v>0</v>
      </c>
      <c r="F268" s="92">
        <v>0</v>
      </c>
      <c r="G268" s="92">
        <v>0</v>
      </c>
      <c r="H268" s="92">
        <v>0</v>
      </c>
      <c r="I268" s="92">
        <v>0</v>
      </c>
      <c r="J268" s="92">
        <v>0</v>
      </c>
    </row>
    <row r="269" spans="1:10" x14ac:dyDescent="0.25">
      <c r="A269" s="61">
        <v>25173</v>
      </c>
      <c r="B269" s="96">
        <f t="shared" si="80"/>
        <v>1968</v>
      </c>
      <c r="C269" s="96">
        <f t="shared" si="81"/>
        <v>12</v>
      </c>
      <c r="D269" s="92">
        <v>0</v>
      </c>
      <c r="E269" s="92">
        <v>0</v>
      </c>
      <c r="F269" s="92">
        <v>0</v>
      </c>
      <c r="G269" s="92">
        <v>0</v>
      </c>
      <c r="H269" s="92">
        <v>0</v>
      </c>
      <c r="I269" s="92">
        <v>0</v>
      </c>
      <c r="J269" s="92">
        <v>0</v>
      </c>
    </row>
    <row r="270" spans="1:10" x14ac:dyDescent="0.25">
      <c r="A270" s="61">
        <v>25204</v>
      </c>
      <c r="B270" s="96">
        <f t="shared" si="80"/>
        <v>1969</v>
      </c>
      <c r="C270" s="96">
        <f t="shared" si="81"/>
        <v>1</v>
      </c>
      <c r="D270" s="92">
        <v>0</v>
      </c>
      <c r="E270" s="92">
        <v>0</v>
      </c>
      <c r="F270" s="92">
        <v>0</v>
      </c>
      <c r="G270" s="92">
        <v>0</v>
      </c>
      <c r="H270" s="92">
        <v>0</v>
      </c>
      <c r="I270" s="92">
        <v>0</v>
      </c>
      <c r="J270" s="92">
        <v>0</v>
      </c>
    </row>
    <row r="271" spans="1:10" x14ac:dyDescent="0.25">
      <c r="A271" s="61">
        <v>25235</v>
      </c>
      <c r="B271" s="96">
        <f t="shared" si="80"/>
        <v>1969</v>
      </c>
      <c r="C271" s="96">
        <f t="shared" si="81"/>
        <v>2</v>
      </c>
      <c r="D271" s="92">
        <v>0</v>
      </c>
      <c r="E271" s="92">
        <v>0</v>
      </c>
      <c r="F271" s="92">
        <v>0</v>
      </c>
      <c r="G271" s="92">
        <v>0</v>
      </c>
      <c r="H271" s="92">
        <v>0</v>
      </c>
      <c r="I271" s="92">
        <v>0</v>
      </c>
      <c r="J271" s="92">
        <v>0</v>
      </c>
    </row>
    <row r="272" spans="1:10" x14ac:dyDescent="0.25">
      <c r="A272" s="61">
        <v>25263</v>
      </c>
      <c r="B272" s="96">
        <f t="shared" si="80"/>
        <v>1969</v>
      </c>
      <c r="C272" s="96">
        <f t="shared" si="81"/>
        <v>3</v>
      </c>
      <c r="D272" s="92">
        <v>0</v>
      </c>
      <c r="E272" s="92">
        <v>0</v>
      </c>
      <c r="F272" s="92">
        <v>0</v>
      </c>
      <c r="G272" s="92">
        <v>0</v>
      </c>
      <c r="H272" s="92">
        <v>0</v>
      </c>
      <c r="I272" s="92">
        <v>0</v>
      </c>
      <c r="J272" s="92">
        <v>0</v>
      </c>
    </row>
    <row r="273" spans="1:10" x14ac:dyDescent="0.25">
      <c r="A273" s="61">
        <v>25294</v>
      </c>
      <c r="B273" s="96">
        <f t="shared" si="80"/>
        <v>1969</v>
      </c>
      <c r="C273" s="96">
        <f t="shared" si="81"/>
        <v>4</v>
      </c>
      <c r="D273" s="92">
        <v>714.34665229740926</v>
      </c>
      <c r="E273" s="92">
        <v>877.78328996956714</v>
      </c>
      <c r="F273" s="92">
        <v>1377.2750365631284</v>
      </c>
      <c r="G273" s="92">
        <v>1414.9205542291872</v>
      </c>
      <c r="H273" s="92">
        <v>1446.1387883912848</v>
      </c>
      <c r="I273" s="92">
        <v>2030.1034038940511</v>
      </c>
      <c r="J273" s="92">
        <v>2065.9125548446927</v>
      </c>
    </row>
    <row r="274" spans="1:10" x14ac:dyDescent="0.25">
      <c r="A274" s="61">
        <v>25324</v>
      </c>
      <c r="B274" s="96">
        <f t="shared" si="80"/>
        <v>1969</v>
      </c>
      <c r="C274" s="96">
        <f t="shared" si="81"/>
        <v>5</v>
      </c>
      <c r="D274" s="92">
        <v>0</v>
      </c>
      <c r="E274" s="92">
        <v>0</v>
      </c>
      <c r="F274" s="92">
        <v>0</v>
      </c>
      <c r="G274" s="92">
        <v>0</v>
      </c>
      <c r="H274" s="92">
        <v>0</v>
      </c>
      <c r="I274" s="92">
        <v>0</v>
      </c>
      <c r="J274" s="92">
        <v>0</v>
      </c>
    </row>
    <row r="275" spans="1:10" x14ac:dyDescent="0.25">
      <c r="A275" s="61">
        <v>25355</v>
      </c>
      <c r="B275" s="96">
        <f t="shared" si="80"/>
        <v>1969</v>
      </c>
      <c r="C275" s="96">
        <f t="shared" si="81"/>
        <v>6</v>
      </c>
      <c r="D275" s="92">
        <v>0</v>
      </c>
      <c r="E275" s="92">
        <v>0</v>
      </c>
      <c r="F275" s="92">
        <v>0</v>
      </c>
      <c r="G275" s="92">
        <v>0</v>
      </c>
      <c r="H275" s="92">
        <v>0</v>
      </c>
      <c r="I275" s="92">
        <v>0</v>
      </c>
      <c r="J275" s="92">
        <v>0</v>
      </c>
    </row>
    <row r="276" spans="1:10" x14ac:dyDescent="0.25">
      <c r="A276" s="61">
        <v>25385</v>
      </c>
      <c r="B276" s="96">
        <f t="shared" si="80"/>
        <v>1969</v>
      </c>
      <c r="C276" s="96">
        <f t="shared" si="81"/>
        <v>7</v>
      </c>
      <c r="D276" s="92">
        <v>0</v>
      </c>
      <c r="E276" s="92">
        <v>0</v>
      </c>
      <c r="F276" s="92">
        <v>0</v>
      </c>
      <c r="G276" s="92">
        <v>0</v>
      </c>
      <c r="H276" s="92">
        <v>0</v>
      </c>
      <c r="I276" s="92">
        <v>0</v>
      </c>
      <c r="J276" s="92">
        <v>0</v>
      </c>
    </row>
    <row r="277" spans="1:10" x14ac:dyDescent="0.25">
      <c r="A277" s="61">
        <v>25416</v>
      </c>
      <c r="B277" s="96">
        <f t="shared" si="80"/>
        <v>1969</v>
      </c>
      <c r="C277" s="96">
        <f t="shared" si="81"/>
        <v>8</v>
      </c>
      <c r="D277" s="92">
        <v>0</v>
      </c>
      <c r="E277" s="92">
        <v>0</v>
      </c>
      <c r="F277" s="92">
        <v>0</v>
      </c>
      <c r="G277" s="92">
        <v>0</v>
      </c>
      <c r="H277" s="92">
        <v>0</v>
      </c>
      <c r="I277" s="92">
        <v>0</v>
      </c>
      <c r="J277" s="92">
        <v>0</v>
      </c>
    </row>
    <row r="278" spans="1:10" x14ac:dyDescent="0.25">
      <c r="A278" s="61">
        <v>25447</v>
      </c>
      <c r="B278" s="96">
        <f t="shared" si="80"/>
        <v>1969</v>
      </c>
      <c r="C278" s="96">
        <f t="shared" si="81"/>
        <v>9</v>
      </c>
      <c r="D278" s="92">
        <v>0</v>
      </c>
      <c r="E278" s="92">
        <v>0</v>
      </c>
      <c r="F278" s="92">
        <v>0</v>
      </c>
      <c r="G278" s="92">
        <v>0</v>
      </c>
      <c r="H278" s="92">
        <v>0</v>
      </c>
      <c r="I278" s="92">
        <v>0</v>
      </c>
      <c r="J278" s="92">
        <v>0</v>
      </c>
    </row>
    <row r="279" spans="1:10" x14ac:dyDescent="0.25">
      <c r="A279" s="61">
        <v>25477</v>
      </c>
      <c r="B279" s="96">
        <f t="shared" si="80"/>
        <v>1969</v>
      </c>
      <c r="C279" s="96">
        <f t="shared" si="81"/>
        <v>10</v>
      </c>
      <c r="D279" s="92">
        <v>0</v>
      </c>
      <c r="E279" s="92">
        <v>0</v>
      </c>
      <c r="F279" s="92">
        <v>0</v>
      </c>
      <c r="G279" s="92">
        <v>0</v>
      </c>
      <c r="H279" s="92">
        <v>0</v>
      </c>
      <c r="I279" s="92">
        <v>0</v>
      </c>
      <c r="J279" s="92">
        <v>0</v>
      </c>
    </row>
    <row r="280" spans="1:10" x14ac:dyDescent="0.25">
      <c r="A280" s="61">
        <v>25508</v>
      </c>
      <c r="B280" s="96">
        <f t="shared" si="80"/>
        <v>1969</v>
      </c>
      <c r="C280" s="96">
        <f t="shared" si="81"/>
        <v>11</v>
      </c>
      <c r="D280" s="92">
        <v>0</v>
      </c>
      <c r="E280" s="92">
        <v>0</v>
      </c>
      <c r="F280" s="92">
        <v>0</v>
      </c>
      <c r="G280" s="92">
        <v>0</v>
      </c>
      <c r="H280" s="92">
        <v>0</v>
      </c>
      <c r="I280" s="92">
        <v>0</v>
      </c>
      <c r="J280" s="92">
        <v>0</v>
      </c>
    </row>
    <row r="281" spans="1:10" x14ac:dyDescent="0.25">
      <c r="A281" s="61">
        <v>25538</v>
      </c>
      <c r="B281" s="96">
        <f t="shared" si="80"/>
        <v>1969</v>
      </c>
      <c r="C281" s="96">
        <f t="shared" si="81"/>
        <v>12</v>
      </c>
      <c r="D281" s="92">
        <v>0</v>
      </c>
      <c r="E281" s="92">
        <v>0</v>
      </c>
      <c r="F281" s="92">
        <v>0</v>
      </c>
      <c r="G281" s="92">
        <v>0</v>
      </c>
      <c r="H281" s="92">
        <v>0</v>
      </c>
      <c r="I281" s="92">
        <v>0</v>
      </c>
      <c r="J281" s="92">
        <v>0</v>
      </c>
    </row>
    <row r="282" spans="1:10" x14ac:dyDescent="0.25">
      <c r="A282" s="61">
        <v>25569</v>
      </c>
      <c r="B282" s="96">
        <f t="shared" si="80"/>
        <v>1970</v>
      </c>
      <c r="C282" s="96">
        <f t="shared" si="81"/>
        <v>1</v>
      </c>
      <c r="D282" s="92">
        <v>0</v>
      </c>
      <c r="E282" s="92">
        <v>0</v>
      </c>
      <c r="F282" s="92">
        <v>0</v>
      </c>
      <c r="G282" s="92">
        <v>0</v>
      </c>
      <c r="H282" s="92">
        <v>0</v>
      </c>
      <c r="I282" s="92">
        <v>0</v>
      </c>
      <c r="J282" s="92">
        <v>0</v>
      </c>
    </row>
    <row r="283" spans="1:10" x14ac:dyDescent="0.25">
      <c r="A283" s="61">
        <v>25600</v>
      </c>
      <c r="B283" s="96">
        <f t="shared" si="80"/>
        <v>1970</v>
      </c>
      <c r="C283" s="96">
        <f t="shared" si="81"/>
        <v>2</v>
      </c>
      <c r="D283" s="92">
        <v>0</v>
      </c>
      <c r="E283" s="92">
        <v>0</v>
      </c>
      <c r="F283" s="92">
        <v>0</v>
      </c>
      <c r="G283" s="92">
        <v>0</v>
      </c>
      <c r="H283" s="92">
        <v>0</v>
      </c>
      <c r="I283" s="92">
        <v>0</v>
      </c>
      <c r="J283" s="92">
        <v>0</v>
      </c>
    </row>
    <row r="284" spans="1:10" x14ac:dyDescent="0.25">
      <c r="A284" s="61">
        <v>25628</v>
      </c>
      <c r="B284" s="96">
        <f t="shared" si="80"/>
        <v>1970</v>
      </c>
      <c r="C284" s="96">
        <f t="shared" si="81"/>
        <v>3</v>
      </c>
      <c r="D284" s="92">
        <v>734.16189905366673</v>
      </c>
      <c r="E284" s="92">
        <v>902.13210217905566</v>
      </c>
      <c r="F284" s="92">
        <v>1415.4792398206941</v>
      </c>
      <c r="G284" s="92">
        <v>1454.1690057091264</v>
      </c>
      <c r="H284" s="92">
        <v>1486.253201811729</v>
      </c>
      <c r="I284" s="92">
        <v>2086.4163994957025</v>
      </c>
      <c r="J284" s="92">
        <v>2123.218859731041</v>
      </c>
    </row>
    <row r="285" spans="1:10" x14ac:dyDescent="0.25">
      <c r="A285" s="61">
        <v>25659</v>
      </c>
      <c r="B285" s="96">
        <f t="shared" si="80"/>
        <v>1970</v>
      </c>
      <c r="C285" s="96">
        <f t="shared" si="81"/>
        <v>4</v>
      </c>
      <c r="D285" s="92">
        <v>0</v>
      </c>
      <c r="E285" s="92">
        <v>0</v>
      </c>
      <c r="F285" s="92">
        <v>0</v>
      </c>
      <c r="G285" s="92">
        <v>0</v>
      </c>
      <c r="H285" s="92">
        <v>0</v>
      </c>
      <c r="I285" s="92">
        <v>0</v>
      </c>
      <c r="J285" s="92">
        <v>0</v>
      </c>
    </row>
    <row r="286" spans="1:10" x14ac:dyDescent="0.25">
      <c r="A286" s="61">
        <v>25689</v>
      </c>
      <c r="B286" s="96">
        <f t="shared" si="80"/>
        <v>1970</v>
      </c>
      <c r="C286" s="96">
        <f t="shared" si="81"/>
        <v>5</v>
      </c>
      <c r="D286" s="92">
        <v>0</v>
      </c>
      <c r="E286" s="92">
        <v>0</v>
      </c>
      <c r="F286" s="92">
        <v>0</v>
      </c>
      <c r="G286" s="92">
        <v>0</v>
      </c>
      <c r="H286" s="92">
        <v>0</v>
      </c>
      <c r="I286" s="92">
        <v>0</v>
      </c>
      <c r="J286" s="92">
        <v>0</v>
      </c>
    </row>
    <row r="287" spans="1:10" x14ac:dyDescent="0.25">
      <c r="A287" s="61">
        <v>25720</v>
      </c>
      <c r="B287" s="96">
        <f t="shared" si="80"/>
        <v>1970</v>
      </c>
      <c r="C287" s="96">
        <f t="shared" si="81"/>
        <v>6</v>
      </c>
      <c r="D287" s="92">
        <v>0</v>
      </c>
      <c r="E287" s="92">
        <v>0</v>
      </c>
      <c r="F287" s="92">
        <v>0</v>
      </c>
      <c r="G287" s="92">
        <v>0</v>
      </c>
      <c r="H287" s="92">
        <v>0</v>
      </c>
      <c r="I287" s="92">
        <v>0</v>
      </c>
      <c r="J287" s="92">
        <v>0</v>
      </c>
    </row>
    <row r="288" spans="1:10" x14ac:dyDescent="0.25">
      <c r="A288" s="61">
        <v>25750</v>
      </c>
      <c r="B288" s="96">
        <f t="shared" si="80"/>
        <v>1970</v>
      </c>
      <c r="C288" s="96">
        <f t="shared" si="81"/>
        <v>7</v>
      </c>
      <c r="D288" s="92">
        <v>0</v>
      </c>
      <c r="E288" s="92">
        <v>0</v>
      </c>
      <c r="F288" s="92">
        <v>0</v>
      </c>
      <c r="G288" s="92">
        <v>0</v>
      </c>
      <c r="H288" s="92">
        <v>0</v>
      </c>
      <c r="I288" s="92">
        <v>0</v>
      </c>
      <c r="J288" s="92">
        <v>0</v>
      </c>
    </row>
    <row r="289" spans="1:10" x14ac:dyDescent="0.25">
      <c r="A289" s="61">
        <v>25781</v>
      </c>
      <c r="B289" s="96">
        <f t="shared" si="80"/>
        <v>1970</v>
      </c>
      <c r="C289" s="96">
        <f t="shared" si="81"/>
        <v>8</v>
      </c>
      <c r="D289" s="92">
        <v>0</v>
      </c>
      <c r="E289" s="92">
        <v>0</v>
      </c>
      <c r="F289" s="92">
        <v>0</v>
      </c>
      <c r="G289" s="92">
        <v>0</v>
      </c>
      <c r="H289" s="92">
        <v>0</v>
      </c>
      <c r="I289" s="92">
        <v>0</v>
      </c>
      <c r="J289" s="92">
        <v>0</v>
      </c>
    </row>
    <row r="290" spans="1:10" x14ac:dyDescent="0.25">
      <c r="A290" s="61">
        <v>25812</v>
      </c>
      <c r="B290" s="96">
        <f t="shared" si="80"/>
        <v>1970</v>
      </c>
      <c r="C290" s="96">
        <f t="shared" si="81"/>
        <v>9</v>
      </c>
      <c r="D290" s="92">
        <v>0</v>
      </c>
      <c r="E290" s="92">
        <v>0</v>
      </c>
      <c r="F290" s="92">
        <v>0</v>
      </c>
      <c r="G290" s="92">
        <v>0</v>
      </c>
      <c r="H290" s="92">
        <v>0</v>
      </c>
      <c r="I290" s="92">
        <v>0</v>
      </c>
      <c r="J290" s="92">
        <v>0</v>
      </c>
    </row>
    <row r="291" spans="1:10" x14ac:dyDescent="0.25">
      <c r="A291" s="61">
        <v>25842</v>
      </c>
      <c r="B291" s="96">
        <f t="shared" si="80"/>
        <v>1970</v>
      </c>
      <c r="C291" s="96">
        <f t="shared" si="81"/>
        <v>10</v>
      </c>
      <c r="D291" s="92">
        <v>0</v>
      </c>
      <c r="E291" s="92">
        <v>0</v>
      </c>
      <c r="F291" s="92">
        <v>0</v>
      </c>
      <c r="G291" s="92">
        <v>0</v>
      </c>
      <c r="H291" s="92">
        <v>0</v>
      </c>
      <c r="I291" s="92">
        <v>0</v>
      </c>
      <c r="J291" s="92">
        <v>0</v>
      </c>
    </row>
    <row r="292" spans="1:10" x14ac:dyDescent="0.25">
      <c r="A292" s="61">
        <v>25873</v>
      </c>
      <c r="B292" s="96">
        <f t="shared" si="80"/>
        <v>1970</v>
      </c>
      <c r="C292" s="96">
        <f t="shared" si="81"/>
        <v>11</v>
      </c>
      <c r="D292" s="92">
        <v>0</v>
      </c>
      <c r="E292" s="92">
        <v>0</v>
      </c>
      <c r="F292" s="92">
        <v>0</v>
      </c>
      <c r="G292" s="92">
        <v>0</v>
      </c>
      <c r="H292" s="92">
        <v>0</v>
      </c>
      <c r="I292" s="92">
        <v>0</v>
      </c>
      <c r="J292" s="92">
        <v>0</v>
      </c>
    </row>
    <row r="293" spans="1:10" x14ac:dyDescent="0.25">
      <c r="A293" s="61">
        <v>25903</v>
      </c>
      <c r="B293" s="96">
        <f t="shared" si="80"/>
        <v>1970</v>
      </c>
      <c r="C293" s="96">
        <f t="shared" si="81"/>
        <v>12</v>
      </c>
      <c r="D293" s="92">
        <v>0</v>
      </c>
      <c r="E293" s="92">
        <v>0</v>
      </c>
      <c r="F293" s="92">
        <v>0</v>
      </c>
      <c r="G293" s="92">
        <v>0</v>
      </c>
      <c r="H293" s="92">
        <v>0</v>
      </c>
      <c r="I293" s="92">
        <v>0</v>
      </c>
      <c r="J293" s="92">
        <v>0</v>
      </c>
    </row>
    <row r="294" spans="1:10" x14ac:dyDescent="0.25">
      <c r="A294" s="61">
        <v>25934</v>
      </c>
      <c r="B294" s="96">
        <f t="shared" si="80"/>
        <v>1971</v>
      </c>
      <c r="C294" s="96">
        <f t="shared" si="81"/>
        <v>1</v>
      </c>
      <c r="D294" s="92">
        <v>0</v>
      </c>
      <c r="E294" s="92">
        <v>0</v>
      </c>
      <c r="F294" s="92">
        <v>0</v>
      </c>
      <c r="G294" s="92">
        <v>0</v>
      </c>
      <c r="H294" s="92">
        <v>0</v>
      </c>
      <c r="I294" s="92">
        <v>0</v>
      </c>
      <c r="J294" s="92">
        <v>0</v>
      </c>
    </row>
    <row r="295" spans="1:10" x14ac:dyDescent="0.25">
      <c r="A295" s="61">
        <v>25965</v>
      </c>
      <c r="B295" s="96">
        <f t="shared" si="80"/>
        <v>1971</v>
      </c>
      <c r="C295" s="96">
        <f t="shared" si="81"/>
        <v>2</v>
      </c>
      <c r="D295" s="92">
        <v>0</v>
      </c>
      <c r="E295" s="92">
        <v>0</v>
      </c>
      <c r="F295" s="92">
        <v>0</v>
      </c>
      <c r="G295" s="92">
        <v>0</v>
      </c>
      <c r="H295" s="92">
        <v>0</v>
      </c>
      <c r="I295" s="92">
        <v>0</v>
      </c>
      <c r="J295" s="92">
        <v>0</v>
      </c>
    </row>
    <row r="296" spans="1:10" x14ac:dyDescent="0.25">
      <c r="A296" s="61">
        <v>25993</v>
      </c>
      <c r="B296" s="96">
        <f t="shared" si="80"/>
        <v>1971</v>
      </c>
      <c r="C296" s="96">
        <f t="shared" si="81"/>
        <v>3</v>
      </c>
      <c r="D296" s="92">
        <v>734.16189905366673</v>
      </c>
      <c r="E296" s="92">
        <v>902.13210217905566</v>
      </c>
      <c r="F296" s="92">
        <v>1415.4792398206941</v>
      </c>
      <c r="G296" s="92">
        <v>1454.1690057091264</v>
      </c>
      <c r="H296" s="92">
        <v>1486.253201811729</v>
      </c>
      <c r="I296" s="92">
        <v>2086.4163994957025</v>
      </c>
      <c r="J296" s="92">
        <v>2123.218859731041</v>
      </c>
    </row>
    <row r="297" spans="1:10" x14ac:dyDescent="0.25">
      <c r="A297" s="61">
        <v>26024</v>
      </c>
      <c r="B297" s="96">
        <f t="shared" si="80"/>
        <v>1971</v>
      </c>
      <c r="C297" s="96">
        <f t="shared" si="81"/>
        <v>4</v>
      </c>
      <c r="D297" s="92">
        <v>0</v>
      </c>
      <c r="E297" s="92">
        <v>0</v>
      </c>
      <c r="F297" s="92">
        <v>0</v>
      </c>
      <c r="G297" s="92">
        <v>0</v>
      </c>
      <c r="H297" s="92">
        <v>0</v>
      </c>
      <c r="I297" s="92">
        <v>0</v>
      </c>
      <c r="J297" s="92">
        <v>0</v>
      </c>
    </row>
    <row r="298" spans="1:10" x14ac:dyDescent="0.25">
      <c r="A298" s="61">
        <v>26054</v>
      </c>
      <c r="B298" s="96">
        <f t="shared" si="80"/>
        <v>1971</v>
      </c>
      <c r="C298" s="96">
        <f t="shared" si="81"/>
        <v>5</v>
      </c>
      <c r="D298" s="92">
        <v>0</v>
      </c>
      <c r="E298" s="92">
        <v>0</v>
      </c>
      <c r="F298" s="92">
        <v>0</v>
      </c>
      <c r="G298" s="92">
        <v>0</v>
      </c>
      <c r="H298" s="92">
        <v>0</v>
      </c>
      <c r="I298" s="92">
        <v>0</v>
      </c>
      <c r="J298" s="92">
        <v>0</v>
      </c>
    </row>
    <row r="299" spans="1:10" x14ac:dyDescent="0.25">
      <c r="A299" s="61">
        <v>26085</v>
      </c>
      <c r="B299" s="96">
        <f t="shared" si="80"/>
        <v>1971</v>
      </c>
      <c r="C299" s="96">
        <f t="shared" si="81"/>
        <v>6</v>
      </c>
      <c r="D299" s="92">
        <v>0</v>
      </c>
      <c r="E299" s="92">
        <v>0</v>
      </c>
      <c r="F299" s="92">
        <v>0</v>
      </c>
      <c r="G299" s="92">
        <v>0</v>
      </c>
      <c r="H299" s="92">
        <v>0</v>
      </c>
      <c r="I299" s="92">
        <v>0</v>
      </c>
      <c r="J299" s="92">
        <v>0</v>
      </c>
    </row>
    <row r="300" spans="1:10" x14ac:dyDescent="0.25">
      <c r="A300" s="61">
        <v>26115</v>
      </c>
      <c r="B300" s="96">
        <f t="shared" si="80"/>
        <v>1971</v>
      </c>
      <c r="C300" s="96">
        <f t="shared" si="81"/>
        <v>7</v>
      </c>
      <c r="D300" s="92">
        <v>0</v>
      </c>
      <c r="E300" s="92">
        <v>0</v>
      </c>
      <c r="F300" s="92">
        <v>0</v>
      </c>
      <c r="G300" s="92">
        <v>0</v>
      </c>
      <c r="H300" s="92">
        <v>0</v>
      </c>
      <c r="I300" s="92">
        <v>0</v>
      </c>
      <c r="J300" s="92">
        <v>0</v>
      </c>
    </row>
    <row r="301" spans="1:10" x14ac:dyDescent="0.25">
      <c r="A301" s="61">
        <v>26146</v>
      </c>
      <c r="B301" s="96">
        <f t="shared" si="80"/>
        <v>1971</v>
      </c>
      <c r="C301" s="96">
        <f t="shared" si="81"/>
        <v>8</v>
      </c>
      <c r="D301" s="92">
        <v>0</v>
      </c>
      <c r="E301" s="92">
        <v>0</v>
      </c>
      <c r="F301" s="92">
        <v>0</v>
      </c>
      <c r="G301" s="92">
        <v>0</v>
      </c>
      <c r="H301" s="92">
        <v>0</v>
      </c>
      <c r="I301" s="92">
        <v>0</v>
      </c>
      <c r="J301" s="92">
        <v>0</v>
      </c>
    </row>
    <row r="302" spans="1:10" x14ac:dyDescent="0.25">
      <c r="A302" s="61">
        <v>26177</v>
      </c>
      <c r="B302" s="96">
        <f t="shared" si="80"/>
        <v>1971</v>
      </c>
      <c r="C302" s="96">
        <f t="shared" si="81"/>
        <v>9</v>
      </c>
      <c r="D302" s="92">
        <v>0</v>
      </c>
      <c r="E302" s="92">
        <v>0</v>
      </c>
      <c r="F302" s="92">
        <v>0</v>
      </c>
      <c r="G302" s="92">
        <v>0</v>
      </c>
      <c r="H302" s="92">
        <v>0</v>
      </c>
      <c r="I302" s="92">
        <v>0</v>
      </c>
      <c r="J302" s="92">
        <v>0</v>
      </c>
    </row>
    <row r="303" spans="1:10" x14ac:dyDescent="0.25">
      <c r="A303" s="61">
        <v>26207</v>
      </c>
      <c r="B303" s="96">
        <f t="shared" si="80"/>
        <v>1971</v>
      </c>
      <c r="C303" s="96">
        <f t="shared" si="81"/>
        <v>10</v>
      </c>
      <c r="D303" s="92">
        <v>0</v>
      </c>
      <c r="E303" s="92">
        <v>0</v>
      </c>
      <c r="F303" s="92">
        <v>0</v>
      </c>
      <c r="G303" s="92">
        <v>0</v>
      </c>
      <c r="H303" s="92">
        <v>0</v>
      </c>
      <c r="I303" s="92">
        <v>0</v>
      </c>
      <c r="J303" s="92">
        <v>0</v>
      </c>
    </row>
    <row r="304" spans="1:10" x14ac:dyDescent="0.25">
      <c r="A304" s="61">
        <v>26238</v>
      </c>
      <c r="B304" s="96">
        <f t="shared" si="80"/>
        <v>1971</v>
      </c>
      <c r="C304" s="96">
        <f t="shared" si="81"/>
        <v>11</v>
      </c>
      <c r="D304" s="92">
        <v>0</v>
      </c>
      <c r="E304" s="92">
        <v>0</v>
      </c>
      <c r="F304" s="92">
        <v>0</v>
      </c>
      <c r="G304" s="92">
        <v>0</v>
      </c>
      <c r="H304" s="92">
        <v>0</v>
      </c>
      <c r="I304" s="92">
        <v>0</v>
      </c>
      <c r="J304" s="92">
        <v>0</v>
      </c>
    </row>
    <row r="305" spans="1:10" x14ac:dyDescent="0.25">
      <c r="A305" s="61">
        <v>26268</v>
      </c>
      <c r="B305" s="96">
        <f t="shared" si="80"/>
        <v>1971</v>
      </c>
      <c r="C305" s="96">
        <f t="shared" si="81"/>
        <v>12</v>
      </c>
      <c r="D305" s="92">
        <v>0</v>
      </c>
      <c r="E305" s="92">
        <v>0</v>
      </c>
      <c r="F305" s="92">
        <v>0</v>
      </c>
      <c r="G305" s="92">
        <v>0</v>
      </c>
      <c r="H305" s="92">
        <v>0</v>
      </c>
      <c r="I305" s="92">
        <v>0</v>
      </c>
      <c r="J305" s="92">
        <v>0</v>
      </c>
    </row>
    <row r="306" spans="1:10" x14ac:dyDescent="0.25">
      <c r="A306" s="61">
        <v>26299</v>
      </c>
      <c r="B306" s="96">
        <f t="shared" si="80"/>
        <v>1972</v>
      </c>
      <c r="C306" s="96">
        <f t="shared" si="81"/>
        <v>1</v>
      </c>
      <c r="D306" s="92">
        <v>0</v>
      </c>
      <c r="E306" s="92">
        <v>0</v>
      </c>
      <c r="F306" s="92">
        <v>0</v>
      </c>
      <c r="G306" s="92">
        <v>0</v>
      </c>
      <c r="H306" s="92">
        <v>0</v>
      </c>
      <c r="I306" s="92">
        <v>0</v>
      </c>
      <c r="J306" s="92">
        <v>0</v>
      </c>
    </row>
    <row r="307" spans="1:10" x14ac:dyDescent="0.25">
      <c r="A307" s="61">
        <v>26330</v>
      </c>
      <c r="B307" s="96">
        <f t="shared" si="80"/>
        <v>1972</v>
      </c>
      <c r="C307" s="96">
        <f t="shared" si="81"/>
        <v>2</v>
      </c>
      <c r="D307" s="92">
        <v>0</v>
      </c>
      <c r="E307" s="92">
        <v>0</v>
      </c>
      <c r="F307" s="92">
        <v>0</v>
      </c>
      <c r="G307" s="92">
        <v>0</v>
      </c>
      <c r="H307" s="92">
        <v>0</v>
      </c>
      <c r="I307" s="92">
        <v>0</v>
      </c>
      <c r="J307" s="92">
        <v>0</v>
      </c>
    </row>
    <row r="308" spans="1:10" x14ac:dyDescent="0.25">
      <c r="A308" s="61">
        <v>26359</v>
      </c>
      <c r="B308" s="96">
        <f t="shared" si="80"/>
        <v>1972</v>
      </c>
      <c r="C308" s="96">
        <f t="shared" si="81"/>
        <v>3</v>
      </c>
      <c r="D308" s="92">
        <v>734.16189905366673</v>
      </c>
      <c r="E308" s="92">
        <v>902.13210217905566</v>
      </c>
      <c r="F308" s="92">
        <v>1415.4792398206941</v>
      </c>
      <c r="G308" s="92">
        <v>1454.1690057091264</v>
      </c>
      <c r="H308" s="92">
        <v>1486.253201811729</v>
      </c>
      <c r="I308" s="92">
        <v>2086.4163994957025</v>
      </c>
      <c r="J308" s="92">
        <v>2123.218859731041</v>
      </c>
    </row>
    <row r="309" spans="1:10" x14ac:dyDescent="0.25">
      <c r="A309" s="61">
        <v>26390</v>
      </c>
      <c r="B309" s="96">
        <f t="shared" si="80"/>
        <v>1972</v>
      </c>
      <c r="C309" s="96">
        <f t="shared" si="81"/>
        <v>4</v>
      </c>
      <c r="D309" s="92">
        <v>0</v>
      </c>
      <c r="E309" s="92">
        <v>0</v>
      </c>
      <c r="F309" s="92">
        <v>0</v>
      </c>
      <c r="G309" s="92">
        <v>0</v>
      </c>
      <c r="H309" s="92">
        <v>0</v>
      </c>
      <c r="I309" s="92">
        <v>0</v>
      </c>
      <c r="J309" s="92">
        <v>0</v>
      </c>
    </row>
    <row r="310" spans="1:10" x14ac:dyDescent="0.25">
      <c r="A310" s="61">
        <v>26420</v>
      </c>
      <c r="B310" s="96">
        <f t="shared" si="80"/>
        <v>1972</v>
      </c>
      <c r="C310" s="96">
        <f t="shared" si="81"/>
        <v>5</v>
      </c>
      <c r="D310" s="92">
        <v>0</v>
      </c>
      <c r="E310" s="92">
        <v>0</v>
      </c>
      <c r="F310" s="92">
        <v>0</v>
      </c>
      <c r="G310" s="92">
        <v>0</v>
      </c>
      <c r="H310" s="92">
        <v>0</v>
      </c>
      <c r="I310" s="92">
        <v>0</v>
      </c>
      <c r="J310" s="92">
        <v>0</v>
      </c>
    </row>
    <row r="311" spans="1:10" x14ac:dyDescent="0.25">
      <c r="A311" s="61">
        <v>26451</v>
      </c>
      <c r="B311" s="96">
        <f t="shared" si="80"/>
        <v>1972</v>
      </c>
      <c r="C311" s="96">
        <f t="shared" si="81"/>
        <v>6</v>
      </c>
      <c r="D311" s="92">
        <v>0</v>
      </c>
      <c r="E311" s="92">
        <v>0</v>
      </c>
      <c r="F311" s="92">
        <v>0</v>
      </c>
      <c r="G311" s="92">
        <v>0</v>
      </c>
      <c r="H311" s="92">
        <v>0</v>
      </c>
      <c r="I311" s="92">
        <v>0</v>
      </c>
      <c r="J311" s="92">
        <v>0</v>
      </c>
    </row>
    <row r="312" spans="1:10" x14ac:dyDescent="0.25">
      <c r="A312" s="61">
        <v>26481</v>
      </c>
      <c r="B312" s="96">
        <f t="shared" si="80"/>
        <v>1972</v>
      </c>
      <c r="C312" s="96">
        <f t="shared" si="81"/>
        <v>7</v>
      </c>
      <c r="D312" s="92">
        <v>0</v>
      </c>
      <c r="E312" s="92">
        <v>0</v>
      </c>
      <c r="F312" s="92">
        <v>0</v>
      </c>
      <c r="G312" s="92">
        <v>0</v>
      </c>
      <c r="H312" s="92">
        <v>0</v>
      </c>
      <c r="I312" s="92">
        <v>0</v>
      </c>
      <c r="J312" s="92">
        <v>0</v>
      </c>
    </row>
    <row r="313" spans="1:10" x14ac:dyDescent="0.25">
      <c r="A313" s="61">
        <v>26512</v>
      </c>
      <c r="B313" s="96">
        <f t="shared" si="80"/>
        <v>1972</v>
      </c>
      <c r="C313" s="96">
        <f t="shared" si="81"/>
        <v>8</v>
      </c>
      <c r="D313" s="92">
        <v>0</v>
      </c>
      <c r="E313" s="92">
        <v>0</v>
      </c>
      <c r="F313" s="92">
        <v>0</v>
      </c>
      <c r="G313" s="92">
        <v>0</v>
      </c>
      <c r="H313" s="92">
        <v>0</v>
      </c>
      <c r="I313" s="92">
        <v>0</v>
      </c>
      <c r="J313" s="92">
        <v>0</v>
      </c>
    </row>
    <row r="314" spans="1:10" x14ac:dyDescent="0.25">
      <c r="A314" s="61">
        <v>26543</v>
      </c>
      <c r="B314" s="96">
        <f t="shared" si="80"/>
        <v>1972</v>
      </c>
      <c r="C314" s="96">
        <f t="shared" si="81"/>
        <v>9</v>
      </c>
      <c r="D314" s="92">
        <v>0</v>
      </c>
      <c r="E314" s="92">
        <v>0</v>
      </c>
      <c r="F314" s="92">
        <v>0</v>
      </c>
      <c r="G314" s="92">
        <v>0</v>
      </c>
      <c r="H314" s="92">
        <v>0</v>
      </c>
      <c r="I314" s="92">
        <v>0</v>
      </c>
      <c r="J314" s="92">
        <v>0</v>
      </c>
    </row>
    <row r="315" spans="1:10" x14ac:dyDescent="0.25">
      <c r="A315" s="61">
        <v>26573</v>
      </c>
      <c r="B315" s="96">
        <f t="shared" si="80"/>
        <v>1972</v>
      </c>
      <c r="C315" s="96">
        <f t="shared" si="81"/>
        <v>10</v>
      </c>
      <c r="D315" s="92">
        <v>0</v>
      </c>
      <c r="E315" s="92">
        <v>0</v>
      </c>
      <c r="F315" s="92">
        <v>0</v>
      </c>
      <c r="G315" s="92">
        <v>0</v>
      </c>
      <c r="H315" s="92">
        <v>0</v>
      </c>
      <c r="I315" s="92">
        <v>0</v>
      </c>
      <c r="J315" s="92">
        <v>0</v>
      </c>
    </row>
    <row r="316" spans="1:10" x14ac:dyDescent="0.25">
      <c r="A316" s="61">
        <v>26604</v>
      </c>
      <c r="B316" s="96">
        <f t="shared" si="80"/>
        <v>1972</v>
      </c>
      <c r="C316" s="96">
        <f t="shared" si="81"/>
        <v>11</v>
      </c>
      <c r="D316" s="92">
        <v>0</v>
      </c>
      <c r="E316" s="92">
        <v>0</v>
      </c>
      <c r="F316" s="92">
        <v>0</v>
      </c>
      <c r="G316" s="92">
        <v>0</v>
      </c>
      <c r="H316" s="92">
        <v>0</v>
      </c>
      <c r="I316" s="92">
        <v>0</v>
      </c>
      <c r="J316" s="92">
        <v>0</v>
      </c>
    </row>
    <row r="317" spans="1:10" x14ac:dyDescent="0.25">
      <c r="A317" s="61">
        <v>26634</v>
      </c>
      <c r="B317" s="96">
        <f t="shared" si="80"/>
        <v>1972</v>
      </c>
      <c r="C317" s="96">
        <f t="shared" si="81"/>
        <v>12</v>
      </c>
      <c r="D317" s="92">
        <v>0</v>
      </c>
      <c r="E317" s="92">
        <v>0</v>
      </c>
      <c r="F317" s="92">
        <v>0</v>
      </c>
      <c r="G317" s="92">
        <v>0</v>
      </c>
      <c r="H317" s="92">
        <v>0</v>
      </c>
      <c r="I317" s="92">
        <v>0</v>
      </c>
      <c r="J317" s="92">
        <v>0</v>
      </c>
    </row>
    <row r="318" spans="1:10" x14ac:dyDescent="0.25">
      <c r="A318" s="61">
        <v>26665</v>
      </c>
      <c r="B318" s="96">
        <f t="shared" si="80"/>
        <v>1973</v>
      </c>
      <c r="C318" s="96">
        <f t="shared" si="81"/>
        <v>1</v>
      </c>
      <c r="D318" s="92">
        <v>0</v>
      </c>
      <c r="E318" s="92">
        <v>0</v>
      </c>
      <c r="F318" s="92">
        <v>0</v>
      </c>
      <c r="G318" s="92">
        <v>0</v>
      </c>
      <c r="H318" s="92">
        <v>0</v>
      </c>
      <c r="I318" s="92">
        <v>0</v>
      </c>
      <c r="J318" s="92">
        <v>0</v>
      </c>
    </row>
    <row r="319" spans="1:10" x14ac:dyDescent="0.25">
      <c r="A319" s="61">
        <v>26696</v>
      </c>
      <c r="B319" s="96">
        <f t="shared" si="80"/>
        <v>1973</v>
      </c>
      <c r="C319" s="96">
        <f t="shared" si="81"/>
        <v>2</v>
      </c>
      <c r="D319" s="92">
        <v>0</v>
      </c>
      <c r="E319" s="92">
        <v>0</v>
      </c>
      <c r="F319" s="92">
        <v>0</v>
      </c>
      <c r="G319" s="92">
        <v>0</v>
      </c>
      <c r="H319" s="92">
        <v>0</v>
      </c>
      <c r="I319" s="92">
        <v>0</v>
      </c>
      <c r="J319" s="92">
        <v>0</v>
      </c>
    </row>
    <row r="320" spans="1:10" x14ac:dyDescent="0.25">
      <c r="A320" s="61">
        <v>26724</v>
      </c>
      <c r="B320" s="96">
        <f t="shared" si="80"/>
        <v>1973</v>
      </c>
      <c r="C320" s="96">
        <f t="shared" si="81"/>
        <v>3</v>
      </c>
      <c r="D320" s="92">
        <v>734.16189905366673</v>
      </c>
      <c r="E320" s="92">
        <v>902.13210217905566</v>
      </c>
      <c r="F320" s="92">
        <v>1415.4792398206941</v>
      </c>
      <c r="G320" s="92">
        <v>1454.1690057091264</v>
      </c>
      <c r="H320" s="92">
        <v>1486.253201811729</v>
      </c>
      <c r="I320" s="92">
        <v>2086.4163994957025</v>
      </c>
      <c r="J320" s="92">
        <v>2123.218859731041</v>
      </c>
    </row>
    <row r="321" spans="1:10" x14ac:dyDescent="0.25">
      <c r="A321" s="61">
        <v>26755</v>
      </c>
      <c r="B321" s="96">
        <f t="shared" si="80"/>
        <v>1973</v>
      </c>
      <c r="C321" s="96">
        <f t="shared" si="81"/>
        <v>4</v>
      </c>
      <c r="D321" s="92">
        <v>0</v>
      </c>
      <c r="E321" s="92">
        <v>0</v>
      </c>
      <c r="F321" s="92">
        <v>0</v>
      </c>
      <c r="G321" s="92">
        <v>0</v>
      </c>
      <c r="H321" s="92">
        <v>0</v>
      </c>
      <c r="I321" s="92">
        <v>0</v>
      </c>
      <c r="J321" s="92">
        <v>0</v>
      </c>
    </row>
    <row r="322" spans="1:10" x14ac:dyDescent="0.25">
      <c r="A322" s="61">
        <v>26785</v>
      </c>
      <c r="B322" s="96">
        <f t="shared" si="80"/>
        <v>1973</v>
      </c>
      <c r="C322" s="96">
        <f t="shared" si="81"/>
        <v>5</v>
      </c>
      <c r="D322" s="92">
        <v>0</v>
      </c>
      <c r="E322" s="92">
        <v>0</v>
      </c>
      <c r="F322" s="92">
        <v>0</v>
      </c>
      <c r="G322" s="92">
        <v>0</v>
      </c>
      <c r="H322" s="92">
        <v>0</v>
      </c>
      <c r="I322" s="92">
        <v>0</v>
      </c>
      <c r="J322" s="92">
        <v>0</v>
      </c>
    </row>
    <row r="323" spans="1:10" x14ac:dyDescent="0.25">
      <c r="A323" s="61">
        <v>26816</v>
      </c>
      <c r="B323" s="96">
        <f t="shared" si="80"/>
        <v>1973</v>
      </c>
      <c r="C323" s="96">
        <f t="shared" si="81"/>
        <v>6</v>
      </c>
      <c r="D323" s="92">
        <v>0</v>
      </c>
      <c r="E323" s="92">
        <v>0</v>
      </c>
      <c r="F323" s="92">
        <v>0</v>
      </c>
      <c r="G323" s="92">
        <v>0</v>
      </c>
      <c r="H323" s="92">
        <v>0</v>
      </c>
      <c r="I323" s="92">
        <v>0</v>
      </c>
      <c r="J323" s="92">
        <v>0</v>
      </c>
    </row>
    <row r="324" spans="1:10" x14ac:dyDescent="0.25">
      <c r="A324" s="61">
        <v>26846</v>
      </c>
      <c r="B324" s="96">
        <f t="shared" si="80"/>
        <v>1973</v>
      </c>
      <c r="C324" s="96">
        <f t="shared" si="81"/>
        <v>7</v>
      </c>
      <c r="D324" s="92">
        <v>0</v>
      </c>
      <c r="E324" s="92">
        <v>0</v>
      </c>
      <c r="F324" s="92">
        <v>0</v>
      </c>
      <c r="G324" s="92">
        <v>0</v>
      </c>
      <c r="H324" s="92">
        <v>0</v>
      </c>
      <c r="I324" s="92">
        <v>0</v>
      </c>
      <c r="J324" s="92">
        <v>0</v>
      </c>
    </row>
    <row r="325" spans="1:10" x14ac:dyDescent="0.25">
      <c r="A325" s="61">
        <v>26877</v>
      </c>
      <c r="B325" s="96">
        <f t="shared" si="80"/>
        <v>1973</v>
      </c>
      <c r="C325" s="96">
        <f t="shared" si="81"/>
        <v>8</v>
      </c>
      <c r="D325" s="92">
        <v>0</v>
      </c>
      <c r="E325" s="92">
        <v>0</v>
      </c>
      <c r="F325" s="92">
        <v>0</v>
      </c>
      <c r="G325" s="92">
        <v>0</v>
      </c>
      <c r="H325" s="92">
        <v>0</v>
      </c>
      <c r="I325" s="92">
        <v>0</v>
      </c>
      <c r="J325" s="92">
        <v>0</v>
      </c>
    </row>
    <row r="326" spans="1:10" x14ac:dyDescent="0.25">
      <c r="A326" s="61">
        <v>26908</v>
      </c>
      <c r="B326" s="96">
        <f t="shared" si="80"/>
        <v>1973</v>
      </c>
      <c r="C326" s="96">
        <f t="shared" si="81"/>
        <v>9</v>
      </c>
      <c r="D326" s="92">
        <v>0</v>
      </c>
      <c r="E326" s="92">
        <v>0</v>
      </c>
      <c r="F326" s="92">
        <v>0</v>
      </c>
      <c r="G326" s="92">
        <v>0</v>
      </c>
      <c r="H326" s="92">
        <v>0</v>
      </c>
      <c r="I326" s="92">
        <v>0</v>
      </c>
      <c r="J326" s="92">
        <v>0</v>
      </c>
    </row>
    <row r="327" spans="1:10" x14ac:dyDescent="0.25">
      <c r="A327" s="61">
        <v>26938</v>
      </c>
      <c r="B327" s="96">
        <f t="shared" ref="B327:B390" si="82">YEAR(A327)</f>
        <v>1973</v>
      </c>
      <c r="C327" s="96">
        <f t="shared" ref="C327:C390" si="83">MONTH(A327)</f>
        <v>10</v>
      </c>
      <c r="D327" s="92">
        <v>0</v>
      </c>
      <c r="E327" s="92">
        <v>0</v>
      </c>
      <c r="F327" s="92">
        <v>0</v>
      </c>
      <c r="G327" s="92">
        <v>0</v>
      </c>
      <c r="H327" s="92">
        <v>0</v>
      </c>
      <c r="I327" s="92">
        <v>0</v>
      </c>
      <c r="J327" s="92">
        <v>0</v>
      </c>
    </row>
    <row r="328" spans="1:10" x14ac:dyDescent="0.25">
      <c r="A328" s="61">
        <v>26969</v>
      </c>
      <c r="B328" s="96">
        <f t="shared" si="82"/>
        <v>1973</v>
      </c>
      <c r="C328" s="96">
        <f t="shared" si="83"/>
        <v>11</v>
      </c>
      <c r="D328" s="92">
        <v>0</v>
      </c>
      <c r="E328" s="92">
        <v>0</v>
      </c>
      <c r="F328" s="92">
        <v>0</v>
      </c>
      <c r="G328" s="92">
        <v>0</v>
      </c>
      <c r="H328" s="92">
        <v>0</v>
      </c>
      <c r="I328" s="92">
        <v>0</v>
      </c>
      <c r="J328" s="92">
        <v>0</v>
      </c>
    </row>
    <row r="329" spans="1:10" x14ac:dyDescent="0.25">
      <c r="A329" s="61">
        <v>26999</v>
      </c>
      <c r="B329" s="96">
        <f t="shared" si="82"/>
        <v>1973</v>
      </c>
      <c r="C329" s="96">
        <f t="shared" si="83"/>
        <v>12</v>
      </c>
      <c r="D329" s="92">
        <v>0</v>
      </c>
      <c r="E329" s="92">
        <v>0</v>
      </c>
      <c r="F329" s="92">
        <v>0</v>
      </c>
      <c r="G329" s="92">
        <v>0</v>
      </c>
      <c r="H329" s="92">
        <v>0</v>
      </c>
      <c r="I329" s="92">
        <v>0</v>
      </c>
      <c r="J329" s="92">
        <v>0</v>
      </c>
    </row>
    <row r="330" spans="1:10" x14ac:dyDescent="0.25">
      <c r="A330" s="61">
        <v>27030</v>
      </c>
      <c r="B330" s="96">
        <f t="shared" si="82"/>
        <v>1974</v>
      </c>
      <c r="C330" s="96">
        <f t="shared" si="83"/>
        <v>1</v>
      </c>
      <c r="D330" s="92">
        <v>0</v>
      </c>
      <c r="E330" s="92">
        <v>0</v>
      </c>
      <c r="F330" s="92">
        <v>0</v>
      </c>
      <c r="G330" s="92">
        <v>0</v>
      </c>
      <c r="H330" s="92">
        <v>0</v>
      </c>
      <c r="I330" s="92">
        <v>0</v>
      </c>
      <c r="J330" s="92">
        <v>0</v>
      </c>
    </row>
    <row r="331" spans="1:10" x14ac:dyDescent="0.25">
      <c r="A331" s="61">
        <v>27061</v>
      </c>
      <c r="B331" s="96">
        <f t="shared" si="82"/>
        <v>1974</v>
      </c>
      <c r="C331" s="96">
        <f t="shared" si="83"/>
        <v>2</v>
      </c>
      <c r="D331" s="92">
        <v>0</v>
      </c>
      <c r="E331" s="92">
        <v>0</v>
      </c>
      <c r="F331" s="92">
        <v>0</v>
      </c>
      <c r="G331" s="92">
        <v>0</v>
      </c>
      <c r="H331" s="92">
        <v>0</v>
      </c>
      <c r="I331" s="92">
        <v>0</v>
      </c>
      <c r="J331" s="92">
        <v>0</v>
      </c>
    </row>
    <row r="332" spans="1:10" x14ac:dyDescent="0.25">
      <c r="A332" s="61">
        <v>27089</v>
      </c>
      <c r="B332" s="96">
        <f t="shared" si="82"/>
        <v>1974</v>
      </c>
      <c r="C332" s="96">
        <f t="shared" si="83"/>
        <v>3</v>
      </c>
      <c r="D332" s="92">
        <v>0</v>
      </c>
      <c r="E332" s="92">
        <v>0</v>
      </c>
      <c r="F332" s="92">
        <v>0</v>
      </c>
      <c r="G332" s="92">
        <v>0</v>
      </c>
      <c r="H332" s="92">
        <v>0</v>
      </c>
      <c r="I332" s="92">
        <v>0</v>
      </c>
      <c r="J332" s="92">
        <v>0</v>
      </c>
    </row>
    <row r="333" spans="1:10" x14ac:dyDescent="0.25">
      <c r="A333" s="61">
        <v>27120</v>
      </c>
      <c r="B333" s="96">
        <f t="shared" si="82"/>
        <v>1974</v>
      </c>
      <c r="C333" s="96">
        <f t="shared" si="83"/>
        <v>4</v>
      </c>
      <c r="D333" s="92">
        <v>0</v>
      </c>
      <c r="E333" s="92">
        <v>0</v>
      </c>
      <c r="F333" s="92">
        <v>0</v>
      </c>
      <c r="G333" s="92">
        <v>0</v>
      </c>
      <c r="H333" s="92">
        <v>0</v>
      </c>
      <c r="I333" s="92">
        <v>0</v>
      </c>
      <c r="J333" s="92">
        <v>0</v>
      </c>
    </row>
    <row r="334" spans="1:10" x14ac:dyDescent="0.25">
      <c r="A334" s="61">
        <v>27150</v>
      </c>
      <c r="B334" s="96">
        <f t="shared" si="82"/>
        <v>1974</v>
      </c>
      <c r="C334" s="96">
        <f t="shared" si="83"/>
        <v>5</v>
      </c>
      <c r="D334" s="92">
        <v>700.29472715782038</v>
      </c>
      <c r="E334" s="92">
        <v>860.516399952283</v>
      </c>
      <c r="F334" s="92">
        <v>1350.1826359083939</v>
      </c>
      <c r="G334" s="92">
        <v>1387.0876279565566</v>
      </c>
      <c r="H334" s="92">
        <v>1417.6917677038136</v>
      </c>
      <c r="I334" s="92">
        <v>1990.1692053289723</v>
      </c>
      <c r="J334" s="92">
        <v>2025.273953862591</v>
      </c>
    </row>
    <row r="335" spans="1:10" x14ac:dyDescent="0.25">
      <c r="A335" s="61">
        <v>27181</v>
      </c>
      <c r="B335" s="96">
        <f t="shared" si="82"/>
        <v>1974</v>
      </c>
      <c r="C335" s="96">
        <f t="shared" si="83"/>
        <v>6</v>
      </c>
      <c r="D335" s="92">
        <v>0</v>
      </c>
      <c r="E335" s="92">
        <v>0</v>
      </c>
      <c r="F335" s="92">
        <v>0</v>
      </c>
      <c r="G335" s="92">
        <v>0</v>
      </c>
      <c r="H335" s="92">
        <v>0</v>
      </c>
      <c r="I335" s="92">
        <v>0</v>
      </c>
      <c r="J335" s="92">
        <v>0</v>
      </c>
    </row>
    <row r="336" spans="1:10" x14ac:dyDescent="0.25">
      <c r="A336" s="61">
        <v>27211</v>
      </c>
      <c r="B336" s="96">
        <f t="shared" si="82"/>
        <v>1974</v>
      </c>
      <c r="C336" s="96">
        <f t="shared" si="83"/>
        <v>7</v>
      </c>
      <c r="D336" s="92">
        <v>0</v>
      </c>
      <c r="E336" s="92">
        <v>0</v>
      </c>
      <c r="F336" s="92">
        <v>0</v>
      </c>
      <c r="G336" s="92">
        <v>0</v>
      </c>
      <c r="H336" s="92">
        <v>0</v>
      </c>
      <c r="I336" s="92">
        <v>0</v>
      </c>
      <c r="J336" s="92">
        <v>0</v>
      </c>
    </row>
    <row r="337" spans="1:10" x14ac:dyDescent="0.25">
      <c r="A337" s="61">
        <v>27242</v>
      </c>
      <c r="B337" s="96">
        <f t="shared" si="82"/>
        <v>1974</v>
      </c>
      <c r="C337" s="96">
        <f t="shared" si="83"/>
        <v>8</v>
      </c>
      <c r="D337" s="92">
        <v>0</v>
      </c>
      <c r="E337" s="92">
        <v>0</v>
      </c>
      <c r="F337" s="92">
        <v>0</v>
      </c>
      <c r="G337" s="92">
        <v>0</v>
      </c>
      <c r="H337" s="92">
        <v>0</v>
      </c>
      <c r="I337" s="92">
        <v>0</v>
      </c>
      <c r="J337" s="92">
        <v>0</v>
      </c>
    </row>
    <row r="338" spans="1:10" x14ac:dyDescent="0.25">
      <c r="A338" s="61">
        <v>27273</v>
      </c>
      <c r="B338" s="96">
        <f t="shared" si="82"/>
        <v>1974</v>
      </c>
      <c r="C338" s="96">
        <f t="shared" si="83"/>
        <v>9</v>
      </c>
      <c r="D338" s="92">
        <v>0</v>
      </c>
      <c r="E338" s="92">
        <v>0</v>
      </c>
      <c r="F338" s="92">
        <v>0</v>
      </c>
      <c r="G338" s="92">
        <v>0</v>
      </c>
      <c r="H338" s="92">
        <v>0</v>
      </c>
      <c r="I338" s="92">
        <v>0</v>
      </c>
      <c r="J338" s="92">
        <v>0</v>
      </c>
    </row>
    <row r="339" spans="1:10" x14ac:dyDescent="0.25">
      <c r="A339" s="61">
        <v>27303</v>
      </c>
      <c r="B339" s="96">
        <f t="shared" si="82"/>
        <v>1974</v>
      </c>
      <c r="C339" s="96">
        <f t="shared" si="83"/>
        <v>10</v>
      </c>
      <c r="D339" s="92">
        <v>0</v>
      </c>
      <c r="E339" s="92">
        <v>0</v>
      </c>
      <c r="F339" s="92">
        <v>0</v>
      </c>
      <c r="G339" s="92">
        <v>0</v>
      </c>
      <c r="H339" s="92">
        <v>0</v>
      </c>
      <c r="I339" s="92">
        <v>0</v>
      </c>
      <c r="J339" s="92">
        <v>0</v>
      </c>
    </row>
    <row r="340" spans="1:10" x14ac:dyDescent="0.25">
      <c r="A340" s="61">
        <v>27334</v>
      </c>
      <c r="B340" s="96">
        <f t="shared" si="82"/>
        <v>1974</v>
      </c>
      <c r="C340" s="96">
        <f t="shared" si="83"/>
        <v>11</v>
      </c>
      <c r="D340" s="92">
        <v>0</v>
      </c>
      <c r="E340" s="92">
        <v>0</v>
      </c>
      <c r="F340" s="92">
        <v>0</v>
      </c>
      <c r="G340" s="92">
        <v>0</v>
      </c>
      <c r="H340" s="92">
        <v>0</v>
      </c>
      <c r="I340" s="92">
        <v>0</v>
      </c>
      <c r="J340" s="92">
        <v>0</v>
      </c>
    </row>
    <row r="341" spans="1:10" x14ac:dyDescent="0.25">
      <c r="A341" s="61">
        <v>27364</v>
      </c>
      <c r="B341" s="96">
        <f t="shared" si="82"/>
        <v>1974</v>
      </c>
      <c r="C341" s="96">
        <f t="shared" si="83"/>
        <v>12</v>
      </c>
      <c r="D341" s="92">
        <v>0</v>
      </c>
      <c r="E341" s="92">
        <v>0</v>
      </c>
      <c r="F341" s="92">
        <v>0</v>
      </c>
      <c r="G341" s="92">
        <v>0</v>
      </c>
      <c r="H341" s="92">
        <v>0</v>
      </c>
      <c r="I341" s="92">
        <v>0</v>
      </c>
      <c r="J341" s="92">
        <v>0</v>
      </c>
    </row>
    <row r="342" spans="1:10" x14ac:dyDescent="0.25">
      <c r="A342" s="61">
        <v>27395</v>
      </c>
      <c r="B342" s="96">
        <f t="shared" si="82"/>
        <v>1975</v>
      </c>
      <c r="C342" s="96">
        <f t="shared" si="83"/>
        <v>1</v>
      </c>
      <c r="D342" s="92">
        <v>0</v>
      </c>
      <c r="E342" s="92">
        <v>0</v>
      </c>
      <c r="F342" s="92">
        <v>0</v>
      </c>
      <c r="G342" s="92">
        <v>0</v>
      </c>
      <c r="H342" s="92">
        <v>0</v>
      </c>
      <c r="I342" s="92">
        <v>0</v>
      </c>
      <c r="J342" s="92">
        <v>0</v>
      </c>
    </row>
    <row r="343" spans="1:10" x14ac:dyDescent="0.25">
      <c r="A343" s="61">
        <v>27426</v>
      </c>
      <c r="B343" s="96">
        <f t="shared" si="82"/>
        <v>1975</v>
      </c>
      <c r="C343" s="96">
        <f t="shared" si="83"/>
        <v>2</v>
      </c>
      <c r="D343" s="92">
        <v>0</v>
      </c>
      <c r="E343" s="92">
        <v>0</v>
      </c>
      <c r="F343" s="92">
        <v>0</v>
      </c>
      <c r="G343" s="92">
        <v>0</v>
      </c>
      <c r="H343" s="92">
        <v>0</v>
      </c>
      <c r="I343" s="92">
        <v>0</v>
      </c>
      <c r="J343" s="92">
        <v>0</v>
      </c>
    </row>
    <row r="344" spans="1:10" x14ac:dyDescent="0.25">
      <c r="A344" s="61">
        <v>27454</v>
      </c>
      <c r="B344" s="96">
        <f t="shared" si="82"/>
        <v>1975</v>
      </c>
      <c r="C344" s="96">
        <f t="shared" si="83"/>
        <v>3</v>
      </c>
      <c r="D344" s="92">
        <v>738.20156702753127</v>
      </c>
      <c r="E344" s="92">
        <v>907.09601295413859</v>
      </c>
      <c r="F344" s="92">
        <v>1423.2678027523095</v>
      </c>
      <c r="G344" s="92">
        <v>1462.1704560275393</v>
      </c>
      <c r="H344" s="92">
        <v>1494.4311928899251</v>
      </c>
      <c r="I344" s="92">
        <v>2097.8967412569036</v>
      </c>
      <c r="J344" s="92">
        <v>2134.9017041284642</v>
      </c>
    </row>
    <row r="345" spans="1:10" x14ac:dyDescent="0.25">
      <c r="A345" s="61">
        <v>27485</v>
      </c>
      <c r="B345" s="96">
        <f t="shared" si="82"/>
        <v>1975</v>
      </c>
      <c r="C345" s="96">
        <f t="shared" si="83"/>
        <v>4</v>
      </c>
      <c r="D345" s="92">
        <v>0</v>
      </c>
      <c r="E345" s="92">
        <v>0</v>
      </c>
      <c r="F345" s="92">
        <v>0</v>
      </c>
      <c r="G345" s="92">
        <v>0</v>
      </c>
      <c r="H345" s="92">
        <v>0</v>
      </c>
      <c r="I345" s="92">
        <v>0</v>
      </c>
      <c r="J345" s="92">
        <v>0</v>
      </c>
    </row>
    <row r="346" spans="1:10" x14ac:dyDescent="0.25">
      <c r="A346" s="61">
        <v>27515</v>
      </c>
      <c r="B346" s="96">
        <f t="shared" si="82"/>
        <v>1975</v>
      </c>
      <c r="C346" s="96">
        <f t="shared" si="83"/>
        <v>5</v>
      </c>
      <c r="D346" s="92">
        <v>0</v>
      </c>
      <c r="E346" s="92">
        <v>0</v>
      </c>
      <c r="F346" s="92">
        <v>0</v>
      </c>
      <c r="G346" s="92">
        <v>0</v>
      </c>
      <c r="H346" s="92">
        <v>0</v>
      </c>
      <c r="I346" s="92">
        <v>0</v>
      </c>
      <c r="J346" s="92">
        <v>0</v>
      </c>
    </row>
    <row r="347" spans="1:10" x14ac:dyDescent="0.25">
      <c r="A347" s="61">
        <v>27546</v>
      </c>
      <c r="B347" s="96">
        <f t="shared" si="82"/>
        <v>1975</v>
      </c>
      <c r="C347" s="96">
        <f t="shared" si="83"/>
        <v>6</v>
      </c>
      <c r="D347" s="92">
        <v>0</v>
      </c>
      <c r="E347" s="92">
        <v>0</v>
      </c>
      <c r="F347" s="92">
        <v>0</v>
      </c>
      <c r="G347" s="92">
        <v>0</v>
      </c>
      <c r="H347" s="92">
        <v>0</v>
      </c>
      <c r="I347" s="92">
        <v>0</v>
      </c>
      <c r="J347" s="92">
        <v>0</v>
      </c>
    </row>
    <row r="348" spans="1:10" x14ac:dyDescent="0.25">
      <c r="A348" s="61">
        <v>27576</v>
      </c>
      <c r="B348" s="96">
        <f t="shared" si="82"/>
        <v>1975</v>
      </c>
      <c r="C348" s="96">
        <f t="shared" si="83"/>
        <v>7</v>
      </c>
      <c r="D348" s="92">
        <v>0</v>
      </c>
      <c r="E348" s="92">
        <v>0</v>
      </c>
      <c r="F348" s="92">
        <v>0</v>
      </c>
      <c r="G348" s="92">
        <v>0</v>
      </c>
      <c r="H348" s="92">
        <v>0</v>
      </c>
      <c r="I348" s="92">
        <v>0</v>
      </c>
      <c r="J348" s="92">
        <v>0</v>
      </c>
    </row>
    <row r="349" spans="1:10" x14ac:dyDescent="0.25">
      <c r="A349" s="61">
        <v>27607</v>
      </c>
      <c r="B349" s="96">
        <f t="shared" si="82"/>
        <v>1975</v>
      </c>
      <c r="C349" s="96">
        <f t="shared" si="83"/>
        <v>8</v>
      </c>
      <c r="D349" s="92">
        <v>0</v>
      </c>
      <c r="E349" s="92">
        <v>0</v>
      </c>
      <c r="F349" s="92">
        <v>0</v>
      </c>
      <c r="G349" s="92">
        <v>0</v>
      </c>
      <c r="H349" s="92">
        <v>0</v>
      </c>
      <c r="I349" s="92">
        <v>0</v>
      </c>
      <c r="J349" s="92">
        <v>0</v>
      </c>
    </row>
    <row r="350" spans="1:10" x14ac:dyDescent="0.25">
      <c r="A350" s="61">
        <v>27638</v>
      </c>
      <c r="B350" s="96">
        <f t="shared" si="82"/>
        <v>1975</v>
      </c>
      <c r="C350" s="96">
        <f t="shared" si="83"/>
        <v>9</v>
      </c>
      <c r="D350" s="92">
        <v>0</v>
      </c>
      <c r="E350" s="92">
        <v>0</v>
      </c>
      <c r="F350" s="92">
        <v>0</v>
      </c>
      <c r="G350" s="92">
        <v>0</v>
      </c>
      <c r="H350" s="92">
        <v>0</v>
      </c>
      <c r="I350" s="92">
        <v>0</v>
      </c>
      <c r="J350" s="92">
        <v>0</v>
      </c>
    </row>
    <row r="351" spans="1:10" x14ac:dyDescent="0.25">
      <c r="A351" s="61">
        <v>27668</v>
      </c>
      <c r="B351" s="96">
        <f t="shared" si="82"/>
        <v>1975</v>
      </c>
      <c r="C351" s="96">
        <f t="shared" si="83"/>
        <v>10</v>
      </c>
      <c r="D351" s="92">
        <v>0</v>
      </c>
      <c r="E351" s="92">
        <v>0</v>
      </c>
      <c r="F351" s="92">
        <v>0</v>
      </c>
      <c r="G351" s="92">
        <v>0</v>
      </c>
      <c r="H351" s="92">
        <v>0</v>
      </c>
      <c r="I351" s="92">
        <v>0</v>
      </c>
      <c r="J351" s="92">
        <v>0</v>
      </c>
    </row>
    <row r="352" spans="1:10" x14ac:dyDescent="0.25">
      <c r="A352" s="61">
        <v>27699</v>
      </c>
      <c r="B352" s="96">
        <f t="shared" si="82"/>
        <v>1975</v>
      </c>
      <c r="C352" s="96">
        <f t="shared" si="83"/>
        <v>11</v>
      </c>
      <c r="D352" s="92">
        <v>0</v>
      </c>
      <c r="E352" s="92">
        <v>0</v>
      </c>
      <c r="F352" s="92">
        <v>0</v>
      </c>
      <c r="G352" s="92">
        <v>0</v>
      </c>
      <c r="H352" s="92">
        <v>0</v>
      </c>
      <c r="I352" s="92">
        <v>0</v>
      </c>
      <c r="J352" s="92">
        <v>0</v>
      </c>
    </row>
    <row r="353" spans="1:10" x14ac:dyDescent="0.25">
      <c r="A353" s="61">
        <v>27729</v>
      </c>
      <c r="B353" s="96">
        <f t="shared" si="82"/>
        <v>1975</v>
      </c>
      <c r="C353" s="96">
        <f t="shared" si="83"/>
        <v>12</v>
      </c>
      <c r="D353" s="92">
        <v>0</v>
      </c>
      <c r="E353" s="92">
        <v>0</v>
      </c>
      <c r="F353" s="92">
        <v>0</v>
      </c>
      <c r="G353" s="92">
        <v>0</v>
      </c>
      <c r="H353" s="92">
        <v>0</v>
      </c>
      <c r="I353" s="92">
        <v>0</v>
      </c>
      <c r="J353" s="92">
        <v>0</v>
      </c>
    </row>
    <row r="354" spans="1:10" x14ac:dyDescent="0.25">
      <c r="A354" s="61">
        <v>27760</v>
      </c>
      <c r="B354" s="96">
        <f t="shared" si="82"/>
        <v>1976</v>
      </c>
      <c r="C354" s="96">
        <f t="shared" si="83"/>
        <v>1</v>
      </c>
      <c r="D354" s="92">
        <v>0</v>
      </c>
      <c r="E354" s="92">
        <v>0</v>
      </c>
      <c r="F354" s="92">
        <v>0</v>
      </c>
      <c r="G354" s="92">
        <v>0</v>
      </c>
      <c r="H354" s="92">
        <v>0</v>
      </c>
      <c r="I354" s="92">
        <v>0</v>
      </c>
      <c r="J354" s="92">
        <v>0</v>
      </c>
    </row>
    <row r="355" spans="1:10" x14ac:dyDescent="0.25">
      <c r="A355" s="61">
        <v>27791</v>
      </c>
      <c r="B355" s="96">
        <f t="shared" si="82"/>
        <v>1976</v>
      </c>
      <c r="C355" s="96">
        <f t="shared" si="83"/>
        <v>2</v>
      </c>
      <c r="D355" s="92">
        <v>0</v>
      </c>
      <c r="E355" s="92">
        <v>0</v>
      </c>
      <c r="F355" s="92">
        <v>0</v>
      </c>
      <c r="G355" s="92">
        <v>0</v>
      </c>
      <c r="H355" s="92">
        <v>0</v>
      </c>
      <c r="I355" s="92">
        <v>0</v>
      </c>
      <c r="J355" s="92">
        <v>0</v>
      </c>
    </row>
    <row r="356" spans="1:10" x14ac:dyDescent="0.25">
      <c r="A356" s="61">
        <v>27820</v>
      </c>
      <c r="B356" s="96">
        <f t="shared" si="82"/>
        <v>1976</v>
      </c>
      <c r="C356" s="96">
        <f t="shared" si="83"/>
        <v>3</v>
      </c>
      <c r="D356" s="92">
        <v>0</v>
      </c>
      <c r="E356" s="92">
        <v>0</v>
      </c>
      <c r="F356" s="92">
        <v>0</v>
      </c>
      <c r="G356" s="92">
        <v>0</v>
      </c>
      <c r="H356" s="92">
        <v>0</v>
      </c>
      <c r="I356" s="92">
        <v>0</v>
      </c>
      <c r="J356" s="92">
        <v>0</v>
      </c>
    </row>
    <row r="357" spans="1:10" x14ac:dyDescent="0.25">
      <c r="A357" s="61">
        <v>27851</v>
      </c>
      <c r="B357" s="96">
        <f t="shared" si="82"/>
        <v>1976</v>
      </c>
      <c r="C357" s="96">
        <f t="shared" si="83"/>
        <v>4</v>
      </c>
      <c r="D357" s="92">
        <v>0</v>
      </c>
      <c r="E357" s="92">
        <v>0</v>
      </c>
      <c r="F357" s="92">
        <v>0</v>
      </c>
      <c r="G357" s="92">
        <v>0</v>
      </c>
      <c r="H357" s="92">
        <v>0</v>
      </c>
      <c r="I357" s="92">
        <v>0</v>
      </c>
      <c r="J357" s="92">
        <v>0</v>
      </c>
    </row>
    <row r="358" spans="1:10" x14ac:dyDescent="0.25">
      <c r="A358" s="61">
        <v>27881</v>
      </c>
      <c r="B358" s="96">
        <f t="shared" si="82"/>
        <v>1976</v>
      </c>
      <c r="C358" s="96">
        <f t="shared" si="83"/>
        <v>5</v>
      </c>
      <c r="D358" s="92">
        <v>0</v>
      </c>
      <c r="E358" s="92">
        <v>0</v>
      </c>
      <c r="F358" s="92">
        <v>0</v>
      </c>
      <c r="G358" s="92">
        <v>0</v>
      </c>
      <c r="H358" s="92">
        <v>0</v>
      </c>
      <c r="I358" s="92">
        <v>0</v>
      </c>
      <c r="J358" s="92">
        <v>0</v>
      </c>
    </row>
    <row r="359" spans="1:10" x14ac:dyDescent="0.25">
      <c r="A359" s="61">
        <v>27912</v>
      </c>
      <c r="B359" s="96">
        <f t="shared" si="82"/>
        <v>1976</v>
      </c>
      <c r="C359" s="96">
        <f t="shared" si="83"/>
        <v>6</v>
      </c>
      <c r="D359" s="92">
        <v>0</v>
      </c>
      <c r="E359" s="92">
        <v>0</v>
      </c>
      <c r="F359" s="92">
        <v>0</v>
      </c>
      <c r="G359" s="92">
        <v>0</v>
      </c>
      <c r="H359" s="92">
        <v>0</v>
      </c>
      <c r="I359" s="92">
        <v>0</v>
      </c>
      <c r="J359" s="92">
        <v>0</v>
      </c>
    </row>
    <row r="360" spans="1:10" x14ac:dyDescent="0.25">
      <c r="A360" s="61">
        <v>27942</v>
      </c>
      <c r="B360" s="96">
        <f t="shared" si="82"/>
        <v>1976</v>
      </c>
      <c r="C360" s="96">
        <f t="shared" si="83"/>
        <v>7</v>
      </c>
      <c r="D360" s="92">
        <v>290.58259952496996</v>
      </c>
      <c r="E360" s="92">
        <v>357.06550789957748</v>
      </c>
      <c r="F360" s="92">
        <v>560.24922787590606</v>
      </c>
      <c r="G360" s="92">
        <v>575.56270677118084</v>
      </c>
      <c r="H360" s="92">
        <v>588.26168926970149</v>
      </c>
      <c r="I360" s="92">
        <v>825.80736188908554</v>
      </c>
      <c r="J360" s="92">
        <v>840.37384181385914</v>
      </c>
    </row>
    <row r="361" spans="1:10" x14ac:dyDescent="0.25">
      <c r="A361" s="61">
        <v>27973</v>
      </c>
      <c r="B361" s="96">
        <f t="shared" si="82"/>
        <v>1976</v>
      </c>
      <c r="C361" s="96">
        <f t="shared" si="83"/>
        <v>8</v>
      </c>
      <c r="D361" s="92">
        <v>0</v>
      </c>
      <c r="E361" s="92">
        <v>0</v>
      </c>
      <c r="F361" s="92">
        <v>0</v>
      </c>
      <c r="G361" s="92">
        <v>0</v>
      </c>
      <c r="H361" s="92">
        <v>0</v>
      </c>
      <c r="I361" s="92">
        <v>0</v>
      </c>
      <c r="J361" s="92">
        <v>0</v>
      </c>
    </row>
    <row r="362" spans="1:10" x14ac:dyDescent="0.25">
      <c r="A362" s="61">
        <v>28004</v>
      </c>
      <c r="B362" s="96">
        <f t="shared" si="82"/>
        <v>1976</v>
      </c>
      <c r="C362" s="96">
        <f t="shared" si="83"/>
        <v>9</v>
      </c>
      <c r="D362" s="92">
        <v>0</v>
      </c>
      <c r="E362" s="92">
        <v>0</v>
      </c>
      <c r="F362" s="92">
        <v>0</v>
      </c>
      <c r="G362" s="92">
        <v>0</v>
      </c>
      <c r="H362" s="92">
        <v>0</v>
      </c>
      <c r="I362" s="92">
        <v>0</v>
      </c>
      <c r="J362" s="92">
        <v>0</v>
      </c>
    </row>
    <row r="363" spans="1:10" x14ac:dyDescent="0.25">
      <c r="A363" s="61">
        <v>28034</v>
      </c>
      <c r="B363" s="96">
        <f t="shared" si="82"/>
        <v>1976</v>
      </c>
      <c r="C363" s="96">
        <f t="shared" si="83"/>
        <v>10</v>
      </c>
      <c r="D363" s="92">
        <v>0</v>
      </c>
      <c r="E363" s="92">
        <v>0</v>
      </c>
      <c r="F363" s="92">
        <v>0</v>
      </c>
      <c r="G363" s="92">
        <v>0</v>
      </c>
      <c r="H363" s="92">
        <v>0</v>
      </c>
      <c r="I363" s="92">
        <v>0</v>
      </c>
      <c r="J363" s="92">
        <v>0</v>
      </c>
    </row>
    <row r="364" spans="1:10" x14ac:dyDescent="0.25">
      <c r="A364" s="61">
        <v>28065</v>
      </c>
      <c r="B364" s="96">
        <f t="shared" si="82"/>
        <v>1976</v>
      </c>
      <c r="C364" s="96">
        <f t="shared" si="83"/>
        <v>11</v>
      </c>
      <c r="D364" s="92">
        <v>0</v>
      </c>
      <c r="E364" s="92">
        <v>0</v>
      </c>
      <c r="F364" s="92">
        <v>0</v>
      </c>
      <c r="G364" s="92">
        <v>0</v>
      </c>
      <c r="H364" s="92">
        <v>0</v>
      </c>
      <c r="I364" s="92">
        <v>0</v>
      </c>
      <c r="J364" s="92">
        <v>0</v>
      </c>
    </row>
    <row r="365" spans="1:10" x14ac:dyDescent="0.25">
      <c r="A365" s="61">
        <v>28095</v>
      </c>
      <c r="B365" s="96">
        <f t="shared" si="82"/>
        <v>1976</v>
      </c>
      <c r="C365" s="96">
        <f t="shared" si="83"/>
        <v>12</v>
      </c>
      <c r="D365" s="92">
        <v>0</v>
      </c>
      <c r="E365" s="92">
        <v>0</v>
      </c>
      <c r="F365" s="92">
        <v>0</v>
      </c>
      <c r="G365" s="92">
        <v>0</v>
      </c>
      <c r="H365" s="92">
        <v>0</v>
      </c>
      <c r="I365" s="92">
        <v>0</v>
      </c>
      <c r="J365" s="92">
        <v>0</v>
      </c>
    </row>
    <row r="366" spans="1:10" x14ac:dyDescent="0.25">
      <c r="A366" s="61">
        <v>28126</v>
      </c>
      <c r="B366" s="96">
        <f t="shared" si="82"/>
        <v>1977</v>
      </c>
      <c r="C366" s="96">
        <f t="shared" si="83"/>
        <v>1</v>
      </c>
      <c r="D366" s="92">
        <v>0</v>
      </c>
      <c r="E366" s="92">
        <v>0</v>
      </c>
      <c r="F366" s="92">
        <v>0</v>
      </c>
      <c r="G366" s="92">
        <v>0</v>
      </c>
      <c r="H366" s="92">
        <v>0</v>
      </c>
      <c r="I366" s="92">
        <v>0</v>
      </c>
      <c r="J366" s="92">
        <v>0</v>
      </c>
    </row>
    <row r="367" spans="1:10" x14ac:dyDescent="0.25">
      <c r="A367" s="61">
        <v>28157</v>
      </c>
      <c r="B367" s="96">
        <f t="shared" si="82"/>
        <v>1977</v>
      </c>
      <c r="C367" s="96">
        <f t="shared" si="83"/>
        <v>2</v>
      </c>
      <c r="D367" s="92">
        <v>0</v>
      </c>
      <c r="E367" s="92">
        <v>0</v>
      </c>
      <c r="F367" s="92">
        <v>0</v>
      </c>
      <c r="G367" s="92">
        <v>0</v>
      </c>
      <c r="H367" s="92">
        <v>0</v>
      </c>
      <c r="I367" s="92">
        <v>0</v>
      </c>
      <c r="J367" s="92">
        <v>0</v>
      </c>
    </row>
    <row r="368" spans="1:10" x14ac:dyDescent="0.25">
      <c r="A368" s="61">
        <v>28185</v>
      </c>
      <c r="B368" s="96">
        <f t="shared" si="82"/>
        <v>1977</v>
      </c>
      <c r="C368" s="96">
        <f t="shared" si="83"/>
        <v>3</v>
      </c>
      <c r="D368" s="92">
        <v>738.20156702753127</v>
      </c>
      <c r="E368" s="92">
        <v>907.09601295413859</v>
      </c>
      <c r="F368" s="92">
        <v>1423.2678027523095</v>
      </c>
      <c r="G368" s="92">
        <v>1462.1704560275393</v>
      </c>
      <c r="H368" s="92">
        <v>1494.4311928899251</v>
      </c>
      <c r="I368" s="92">
        <v>2097.8967412569036</v>
      </c>
      <c r="J368" s="92">
        <v>2134.9017041284642</v>
      </c>
    </row>
    <row r="369" spans="1:10" x14ac:dyDescent="0.25">
      <c r="A369" s="61">
        <v>28216</v>
      </c>
      <c r="B369" s="96">
        <f t="shared" si="82"/>
        <v>1977</v>
      </c>
      <c r="C369" s="96">
        <f t="shared" si="83"/>
        <v>4</v>
      </c>
      <c r="D369" s="92">
        <v>0</v>
      </c>
      <c r="E369" s="92">
        <v>0</v>
      </c>
      <c r="F369" s="92">
        <v>0</v>
      </c>
      <c r="G369" s="92">
        <v>0</v>
      </c>
      <c r="H369" s="92">
        <v>0</v>
      </c>
      <c r="I369" s="92">
        <v>0</v>
      </c>
      <c r="J369" s="92">
        <v>0</v>
      </c>
    </row>
    <row r="370" spans="1:10" x14ac:dyDescent="0.25">
      <c r="A370" s="61">
        <v>28246</v>
      </c>
      <c r="B370" s="96">
        <f t="shared" si="82"/>
        <v>1977</v>
      </c>
      <c r="C370" s="96">
        <f t="shared" si="83"/>
        <v>5</v>
      </c>
      <c r="D370" s="92">
        <v>0</v>
      </c>
      <c r="E370" s="92">
        <v>0</v>
      </c>
      <c r="F370" s="92">
        <v>0</v>
      </c>
      <c r="G370" s="92">
        <v>0</v>
      </c>
      <c r="H370" s="92">
        <v>0</v>
      </c>
      <c r="I370" s="92">
        <v>0</v>
      </c>
      <c r="J370" s="92">
        <v>0</v>
      </c>
    </row>
    <row r="371" spans="1:10" x14ac:dyDescent="0.25">
      <c r="A371" s="61">
        <v>28277</v>
      </c>
      <c r="B371" s="96">
        <f t="shared" si="82"/>
        <v>1977</v>
      </c>
      <c r="C371" s="96">
        <f t="shared" si="83"/>
        <v>6</v>
      </c>
      <c r="D371" s="92">
        <v>0</v>
      </c>
      <c r="E371" s="92">
        <v>0</v>
      </c>
      <c r="F371" s="92">
        <v>0</v>
      </c>
      <c r="G371" s="92">
        <v>0</v>
      </c>
      <c r="H371" s="92">
        <v>0</v>
      </c>
      <c r="I371" s="92">
        <v>0</v>
      </c>
      <c r="J371" s="92">
        <v>0</v>
      </c>
    </row>
    <row r="372" spans="1:10" x14ac:dyDescent="0.25">
      <c r="A372" s="61">
        <v>28307</v>
      </c>
      <c r="B372" s="96">
        <f t="shared" si="82"/>
        <v>1977</v>
      </c>
      <c r="C372" s="96">
        <f t="shared" si="83"/>
        <v>7</v>
      </c>
      <c r="D372" s="92">
        <v>0</v>
      </c>
      <c r="E372" s="92">
        <v>0</v>
      </c>
      <c r="F372" s="92">
        <v>0</v>
      </c>
      <c r="G372" s="92">
        <v>0</v>
      </c>
      <c r="H372" s="92">
        <v>0</v>
      </c>
      <c r="I372" s="92">
        <v>0</v>
      </c>
      <c r="J372" s="92">
        <v>0</v>
      </c>
    </row>
    <row r="373" spans="1:10" x14ac:dyDescent="0.25">
      <c r="A373" s="61">
        <v>28338</v>
      </c>
      <c r="B373" s="96">
        <f t="shared" si="82"/>
        <v>1977</v>
      </c>
      <c r="C373" s="96">
        <f t="shared" si="83"/>
        <v>8</v>
      </c>
      <c r="D373" s="92">
        <v>0</v>
      </c>
      <c r="E373" s="92">
        <v>0</v>
      </c>
      <c r="F373" s="92">
        <v>0</v>
      </c>
      <c r="G373" s="92">
        <v>0</v>
      </c>
      <c r="H373" s="92">
        <v>0</v>
      </c>
      <c r="I373" s="92">
        <v>0</v>
      </c>
      <c r="J373" s="92">
        <v>0</v>
      </c>
    </row>
    <row r="374" spans="1:10" x14ac:dyDescent="0.25">
      <c r="A374" s="61">
        <v>28369</v>
      </c>
      <c r="B374" s="96">
        <f t="shared" si="82"/>
        <v>1977</v>
      </c>
      <c r="C374" s="96">
        <f t="shared" si="83"/>
        <v>9</v>
      </c>
      <c r="D374" s="92">
        <v>0</v>
      </c>
      <c r="E374" s="92">
        <v>0</v>
      </c>
      <c r="F374" s="92">
        <v>0</v>
      </c>
      <c r="G374" s="92">
        <v>0</v>
      </c>
      <c r="H374" s="92">
        <v>0</v>
      </c>
      <c r="I374" s="92">
        <v>0</v>
      </c>
      <c r="J374" s="92">
        <v>0</v>
      </c>
    </row>
    <row r="375" spans="1:10" x14ac:dyDescent="0.25">
      <c r="A375" s="61">
        <v>28399</v>
      </c>
      <c r="B375" s="96">
        <f t="shared" si="82"/>
        <v>1977</v>
      </c>
      <c r="C375" s="96">
        <f t="shared" si="83"/>
        <v>10</v>
      </c>
      <c r="D375" s="92">
        <v>0</v>
      </c>
      <c r="E375" s="92">
        <v>0</v>
      </c>
      <c r="F375" s="92">
        <v>0</v>
      </c>
      <c r="G375" s="92">
        <v>0</v>
      </c>
      <c r="H375" s="92">
        <v>0</v>
      </c>
      <c r="I375" s="92">
        <v>0</v>
      </c>
      <c r="J375" s="92">
        <v>0</v>
      </c>
    </row>
    <row r="376" spans="1:10" x14ac:dyDescent="0.25">
      <c r="A376" s="61">
        <v>28430</v>
      </c>
      <c r="B376" s="96">
        <f t="shared" si="82"/>
        <v>1977</v>
      </c>
      <c r="C376" s="96">
        <f t="shared" si="83"/>
        <v>11</v>
      </c>
      <c r="D376" s="92">
        <v>0</v>
      </c>
      <c r="E376" s="92">
        <v>0</v>
      </c>
      <c r="F376" s="92">
        <v>0</v>
      </c>
      <c r="G376" s="92">
        <v>0</v>
      </c>
      <c r="H376" s="92">
        <v>0</v>
      </c>
      <c r="I376" s="92">
        <v>0</v>
      </c>
      <c r="J376" s="92">
        <v>0</v>
      </c>
    </row>
    <row r="377" spans="1:10" x14ac:dyDescent="0.25">
      <c r="A377" s="61">
        <v>28460</v>
      </c>
      <c r="B377" s="96">
        <f t="shared" si="82"/>
        <v>1977</v>
      </c>
      <c r="C377" s="96">
        <f t="shared" si="83"/>
        <v>12</v>
      </c>
      <c r="D377" s="92">
        <v>0</v>
      </c>
      <c r="E377" s="92">
        <v>0</v>
      </c>
      <c r="F377" s="92">
        <v>0</v>
      </c>
      <c r="G377" s="92">
        <v>0</v>
      </c>
      <c r="H377" s="92">
        <v>0</v>
      </c>
      <c r="I377" s="92">
        <v>0</v>
      </c>
      <c r="J377" s="92">
        <v>0</v>
      </c>
    </row>
    <row r="378" spans="1:10" x14ac:dyDescent="0.25">
      <c r="A378" s="61">
        <v>28491</v>
      </c>
      <c r="B378" s="96">
        <f t="shared" si="82"/>
        <v>1978</v>
      </c>
      <c r="C378" s="96">
        <f t="shared" si="83"/>
        <v>1</v>
      </c>
      <c r="D378" s="92">
        <v>0</v>
      </c>
      <c r="E378" s="92">
        <v>0</v>
      </c>
      <c r="F378" s="92">
        <v>0</v>
      </c>
      <c r="G378" s="92">
        <v>0</v>
      </c>
      <c r="H378" s="92">
        <v>0</v>
      </c>
      <c r="I378" s="92">
        <v>0</v>
      </c>
      <c r="J378" s="92">
        <v>0</v>
      </c>
    </row>
    <row r="379" spans="1:10" x14ac:dyDescent="0.25">
      <c r="A379" s="61">
        <v>28522</v>
      </c>
      <c r="B379" s="96">
        <f t="shared" si="82"/>
        <v>1978</v>
      </c>
      <c r="C379" s="96">
        <f t="shared" si="83"/>
        <v>2</v>
      </c>
      <c r="D379" s="92">
        <v>0</v>
      </c>
      <c r="E379" s="92">
        <v>0</v>
      </c>
      <c r="F379" s="92">
        <v>0</v>
      </c>
      <c r="G379" s="92">
        <v>0</v>
      </c>
      <c r="H379" s="92">
        <v>0</v>
      </c>
      <c r="I379" s="92">
        <v>0</v>
      </c>
      <c r="J379" s="92">
        <v>0</v>
      </c>
    </row>
    <row r="380" spans="1:10" x14ac:dyDescent="0.25">
      <c r="A380" s="61">
        <v>28550</v>
      </c>
      <c r="B380" s="96">
        <f t="shared" si="82"/>
        <v>1978</v>
      </c>
      <c r="C380" s="96">
        <f t="shared" si="83"/>
        <v>3</v>
      </c>
      <c r="D380" s="92">
        <v>0</v>
      </c>
      <c r="E380" s="92">
        <v>0</v>
      </c>
      <c r="F380" s="92">
        <v>0</v>
      </c>
      <c r="G380" s="92">
        <v>0</v>
      </c>
      <c r="H380" s="92">
        <v>0</v>
      </c>
      <c r="I380" s="92">
        <v>0</v>
      </c>
      <c r="J380" s="92">
        <v>0</v>
      </c>
    </row>
    <row r="381" spans="1:10" x14ac:dyDescent="0.25">
      <c r="A381" s="61">
        <v>28581</v>
      </c>
      <c r="B381" s="96">
        <f t="shared" si="82"/>
        <v>1978</v>
      </c>
      <c r="C381" s="96">
        <f t="shared" si="83"/>
        <v>4</v>
      </c>
      <c r="D381" s="92">
        <v>714.34665229740926</v>
      </c>
      <c r="E381" s="92">
        <v>877.78328996956714</v>
      </c>
      <c r="F381" s="92">
        <v>1377.2750365631284</v>
      </c>
      <c r="G381" s="92">
        <v>1414.9205542291872</v>
      </c>
      <c r="H381" s="92">
        <v>1446.1387883912848</v>
      </c>
      <c r="I381" s="92">
        <v>2030.1034038940511</v>
      </c>
      <c r="J381" s="92">
        <v>2065.9125548446927</v>
      </c>
    </row>
    <row r="382" spans="1:10" x14ac:dyDescent="0.25">
      <c r="A382" s="61">
        <v>28611</v>
      </c>
      <c r="B382" s="96">
        <f t="shared" si="82"/>
        <v>1978</v>
      </c>
      <c r="C382" s="96">
        <f t="shared" si="83"/>
        <v>5</v>
      </c>
      <c r="D382" s="92">
        <v>0</v>
      </c>
      <c r="E382" s="92">
        <v>0</v>
      </c>
      <c r="F382" s="92">
        <v>0</v>
      </c>
      <c r="G382" s="92">
        <v>0</v>
      </c>
      <c r="H382" s="92">
        <v>0</v>
      </c>
      <c r="I382" s="92">
        <v>0</v>
      </c>
      <c r="J382" s="92">
        <v>0</v>
      </c>
    </row>
    <row r="383" spans="1:10" x14ac:dyDescent="0.25">
      <c r="A383" s="61">
        <v>28642</v>
      </c>
      <c r="B383" s="96">
        <f t="shared" si="82"/>
        <v>1978</v>
      </c>
      <c r="C383" s="96">
        <f t="shared" si="83"/>
        <v>6</v>
      </c>
      <c r="D383" s="92">
        <v>0</v>
      </c>
      <c r="E383" s="92">
        <v>0</v>
      </c>
      <c r="F383" s="92">
        <v>0</v>
      </c>
      <c r="G383" s="92">
        <v>0</v>
      </c>
      <c r="H383" s="92">
        <v>0</v>
      </c>
      <c r="I383" s="92">
        <v>0</v>
      </c>
      <c r="J383" s="92">
        <v>0</v>
      </c>
    </row>
    <row r="384" spans="1:10" x14ac:dyDescent="0.25">
      <c r="A384" s="61">
        <v>28672</v>
      </c>
      <c r="B384" s="96">
        <f t="shared" si="82"/>
        <v>1978</v>
      </c>
      <c r="C384" s="96">
        <f t="shared" si="83"/>
        <v>7</v>
      </c>
      <c r="D384" s="92">
        <v>0</v>
      </c>
      <c r="E384" s="92">
        <v>0</v>
      </c>
      <c r="F384" s="92">
        <v>0</v>
      </c>
      <c r="G384" s="92">
        <v>0</v>
      </c>
      <c r="H384" s="92">
        <v>0</v>
      </c>
      <c r="I384" s="92">
        <v>0</v>
      </c>
      <c r="J384" s="92">
        <v>0</v>
      </c>
    </row>
    <row r="385" spans="1:10" x14ac:dyDescent="0.25">
      <c r="A385" s="61">
        <v>28703</v>
      </c>
      <c r="B385" s="96">
        <f t="shared" si="82"/>
        <v>1978</v>
      </c>
      <c r="C385" s="96">
        <f t="shared" si="83"/>
        <v>8</v>
      </c>
      <c r="D385" s="92">
        <v>0</v>
      </c>
      <c r="E385" s="92">
        <v>0</v>
      </c>
      <c r="F385" s="92">
        <v>0</v>
      </c>
      <c r="G385" s="92">
        <v>0</v>
      </c>
      <c r="H385" s="92">
        <v>0</v>
      </c>
      <c r="I385" s="92">
        <v>0</v>
      </c>
      <c r="J385" s="92">
        <v>0</v>
      </c>
    </row>
    <row r="386" spans="1:10" x14ac:dyDescent="0.25">
      <c r="A386" s="61">
        <v>28734</v>
      </c>
      <c r="B386" s="96">
        <f t="shared" si="82"/>
        <v>1978</v>
      </c>
      <c r="C386" s="96">
        <f t="shared" si="83"/>
        <v>9</v>
      </c>
      <c r="D386" s="92">
        <v>0</v>
      </c>
      <c r="E386" s="92">
        <v>0</v>
      </c>
      <c r="F386" s="92">
        <v>0</v>
      </c>
      <c r="G386" s="92">
        <v>0</v>
      </c>
      <c r="H386" s="92">
        <v>0</v>
      </c>
      <c r="I386" s="92">
        <v>0</v>
      </c>
      <c r="J386" s="92">
        <v>0</v>
      </c>
    </row>
    <row r="387" spans="1:10" x14ac:dyDescent="0.25">
      <c r="A387" s="61">
        <v>28764</v>
      </c>
      <c r="B387" s="96">
        <f t="shared" si="82"/>
        <v>1978</v>
      </c>
      <c r="C387" s="96">
        <f t="shared" si="83"/>
        <v>10</v>
      </c>
      <c r="D387" s="92">
        <v>0</v>
      </c>
      <c r="E387" s="92">
        <v>0</v>
      </c>
      <c r="F387" s="92">
        <v>0</v>
      </c>
      <c r="G387" s="92">
        <v>0</v>
      </c>
      <c r="H387" s="92">
        <v>0</v>
      </c>
      <c r="I387" s="92">
        <v>0</v>
      </c>
      <c r="J387" s="92">
        <v>0</v>
      </c>
    </row>
    <row r="388" spans="1:10" x14ac:dyDescent="0.25">
      <c r="A388" s="61">
        <v>28795</v>
      </c>
      <c r="B388" s="96">
        <f t="shared" si="82"/>
        <v>1978</v>
      </c>
      <c r="C388" s="96">
        <f t="shared" si="83"/>
        <v>11</v>
      </c>
      <c r="D388" s="92">
        <v>0</v>
      </c>
      <c r="E388" s="92">
        <v>0</v>
      </c>
      <c r="F388" s="92">
        <v>0</v>
      </c>
      <c r="G388" s="92">
        <v>0</v>
      </c>
      <c r="H388" s="92">
        <v>0</v>
      </c>
      <c r="I388" s="92">
        <v>0</v>
      </c>
      <c r="J388" s="92">
        <v>0</v>
      </c>
    </row>
    <row r="389" spans="1:10" x14ac:dyDescent="0.25">
      <c r="A389" s="61">
        <v>28825</v>
      </c>
      <c r="B389" s="96">
        <f t="shared" si="82"/>
        <v>1978</v>
      </c>
      <c r="C389" s="96">
        <f t="shared" si="83"/>
        <v>12</v>
      </c>
      <c r="D389" s="92">
        <v>0</v>
      </c>
      <c r="E389" s="92">
        <v>0</v>
      </c>
      <c r="F389" s="92">
        <v>0</v>
      </c>
      <c r="G389" s="92">
        <v>0</v>
      </c>
      <c r="H389" s="92">
        <v>0</v>
      </c>
      <c r="I389" s="92">
        <v>0</v>
      </c>
      <c r="J389" s="92">
        <v>0</v>
      </c>
    </row>
    <row r="390" spans="1:10" x14ac:dyDescent="0.25">
      <c r="A390" s="61">
        <v>28856</v>
      </c>
      <c r="B390" s="96">
        <f t="shared" si="82"/>
        <v>1979</v>
      </c>
      <c r="C390" s="96">
        <f t="shared" si="83"/>
        <v>1</v>
      </c>
      <c r="D390" s="92">
        <v>0</v>
      </c>
      <c r="E390" s="92">
        <v>0</v>
      </c>
      <c r="F390" s="92">
        <v>0</v>
      </c>
      <c r="G390" s="92">
        <v>0</v>
      </c>
      <c r="H390" s="92">
        <v>0</v>
      </c>
      <c r="I390" s="92">
        <v>0</v>
      </c>
      <c r="J390" s="92">
        <v>0</v>
      </c>
    </row>
    <row r="391" spans="1:10" x14ac:dyDescent="0.25">
      <c r="A391" s="61">
        <v>28887</v>
      </c>
      <c r="B391" s="96">
        <f t="shared" ref="B391:B454" si="84">YEAR(A391)</f>
        <v>1979</v>
      </c>
      <c r="C391" s="96">
        <f t="shared" ref="C391:C454" si="85">MONTH(A391)</f>
        <v>2</v>
      </c>
      <c r="D391" s="92">
        <v>0</v>
      </c>
      <c r="E391" s="92">
        <v>0</v>
      </c>
      <c r="F391" s="92">
        <v>0</v>
      </c>
      <c r="G391" s="92">
        <v>0</v>
      </c>
      <c r="H391" s="92">
        <v>0</v>
      </c>
      <c r="I391" s="92">
        <v>0</v>
      </c>
      <c r="J391" s="92">
        <v>0</v>
      </c>
    </row>
    <row r="392" spans="1:10" x14ac:dyDescent="0.25">
      <c r="A392" s="61">
        <v>28915</v>
      </c>
      <c r="B392" s="96">
        <f t="shared" si="84"/>
        <v>1979</v>
      </c>
      <c r="C392" s="96">
        <f t="shared" si="85"/>
        <v>3</v>
      </c>
      <c r="D392" s="92">
        <v>738.20156702753127</v>
      </c>
      <c r="E392" s="92">
        <v>907.09601295413859</v>
      </c>
      <c r="F392" s="92">
        <v>1423.2678027523095</v>
      </c>
      <c r="G392" s="92">
        <v>1462.1704560275393</v>
      </c>
      <c r="H392" s="92">
        <v>1494.4311928899251</v>
      </c>
      <c r="I392" s="92">
        <v>2097.8967412569036</v>
      </c>
      <c r="J392" s="92">
        <v>2134.9017041284642</v>
      </c>
    </row>
    <row r="393" spans="1:10" x14ac:dyDescent="0.25">
      <c r="A393" s="61">
        <v>28946</v>
      </c>
      <c r="B393" s="96">
        <f t="shared" si="84"/>
        <v>1979</v>
      </c>
      <c r="C393" s="96">
        <f t="shared" si="85"/>
        <v>4</v>
      </c>
      <c r="D393" s="92">
        <v>0</v>
      </c>
      <c r="E393" s="92">
        <v>0</v>
      </c>
      <c r="F393" s="92">
        <v>0</v>
      </c>
      <c r="G393" s="92">
        <v>0</v>
      </c>
      <c r="H393" s="92">
        <v>0</v>
      </c>
      <c r="I393" s="92">
        <v>0</v>
      </c>
      <c r="J393" s="92">
        <v>0</v>
      </c>
    </row>
    <row r="394" spans="1:10" x14ac:dyDescent="0.25">
      <c r="A394" s="61">
        <v>28976</v>
      </c>
      <c r="B394" s="96">
        <f t="shared" si="84"/>
        <v>1979</v>
      </c>
      <c r="C394" s="96">
        <f t="shared" si="85"/>
        <v>5</v>
      </c>
      <c r="D394" s="92">
        <v>0</v>
      </c>
      <c r="E394" s="92">
        <v>0</v>
      </c>
      <c r="F394" s="92">
        <v>0</v>
      </c>
      <c r="G394" s="92">
        <v>0</v>
      </c>
      <c r="H394" s="92">
        <v>0</v>
      </c>
      <c r="I394" s="92">
        <v>0</v>
      </c>
      <c r="J394" s="92">
        <v>0</v>
      </c>
    </row>
    <row r="395" spans="1:10" x14ac:dyDescent="0.25">
      <c r="A395" s="61">
        <v>29007</v>
      </c>
      <c r="B395" s="96">
        <f t="shared" si="84"/>
        <v>1979</v>
      </c>
      <c r="C395" s="96">
        <f t="shared" si="85"/>
        <v>6</v>
      </c>
      <c r="D395" s="92">
        <v>0</v>
      </c>
      <c r="E395" s="92">
        <v>0</v>
      </c>
      <c r="F395" s="92">
        <v>0</v>
      </c>
      <c r="G395" s="92">
        <v>0</v>
      </c>
      <c r="H395" s="92">
        <v>0</v>
      </c>
      <c r="I395" s="92">
        <v>0</v>
      </c>
      <c r="J395" s="92">
        <v>0</v>
      </c>
    </row>
    <row r="396" spans="1:10" x14ac:dyDescent="0.25">
      <c r="A396" s="61">
        <v>29037</v>
      </c>
      <c r="B396" s="96">
        <f t="shared" si="84"/>
        <v>1979</v>
      </c>
      <c r="C396" s="96">
        <f t="shared" si="85"/>
        <v>7</v>
      </c>
      <c r="D396" s="92">
        <v>0</v>
      </c>
      <c r="E396" s="92">
        <v>0</v>
      </c>
      <c r="F396" s="92">
        <v>0</v>
      </c>
      <c r="G396" s="92">
        <v>0</v>
      </c>
      <c r="H396" s="92">
        <v>0</v>
      </c>
      <c r="I396" s="92">
        <v>0</v>
      </c>
      <c r="J396" s="92">
        <v>0</v>
      </c>
    </row>
    <row r="397" spans="1:10" x14ac:dyDescent="0.25">
      <c r="A397" s="61">
        <v>29068</v>
      </c>
      <c r="B397" s="96">
        <f t="shared" si="84"/>
        <v>1979</v>
      </c>
      <c r="C397" s="96">
        <f t="shared" si="85"/>
        <v>8</v>
      </c>
      <c r="D397" s="92">
        <v>0</v>
      </c>
      <c r="E397" s="92">
        <v>0</v>
      </c>
      <c r="F397" s="92">
        <v>0</v>
      </c>
      <c r="G397" s="92">
        <v>0</v>
      </c>
      <c r="H397" s="92">
        <v>0</v>
      </c>
      <c r="I397" s="92">
        <v>0</v>
      </c>
      <c r="J397" s="92">
        <v>0</v>
      </c>
    </row>
    <row r="398" spans="1:10" x14ac:dyDescent="0.25">
      <c r="A398" s="61">
        <v>29099</v>
      </c>
      <c r="B398" s="96">
        <f t="shared" si="84"/>
        <v>1979</v>
      </c>
      <c r="C398" s="96">
        <f t="shared" si="85"/>
        <v>9</v>
      </c>
      <c r="D398" s="92">
        <v>0</v>
      </c>
      <c r="E398" s="92">
        <v>0</v>
      </c>
      <c r="F398" s="92">
        <v>0</v>
      </c>
      <c r="G398" s="92">
        <v>0</v>
      </c>
      <c r="H398" s="92">
        <v>0</v>
      </c>
      <c r="I398" s="92">
        <v>0</v>
      </c>
      <c r="J398" s="92">
        <v>0</v>
      </c>
    </row>
    <row r="399" spans="1:10" x14ac:dyDescent="0.25">
      <c r="A399" s="61">
        <v>29129</v>
      </c>
      <c r="B399" s="96">
        <f t="shared" si="84"/>
        <v>1979</v>
      </c>
      <c r="C399" s="96">
        <f t="shared" si="85"/>
        <v>10</v>
      </c>
      <c r="D399" s="92">
        <v>0</v>
      </c>
      <c r="E399" s="92">
        <v>0</v>
      </c>
      <c r="F399" s="92">
        <v>0</v>
      </c>
      <c r="G399" s="92">
        <v>0</v>
      </c>
      <c r="H399" s="92">
        <v>0</v>
      </c>
      <c r="I399" s="92">
        <v>0</v>
      </c>
      <c r="J399" s="92">
        <v>0</v>
      </c>
    </row>
    <row r="400" spans="1:10" x14ac:dyDescent="0.25">
      <c r="A400" s="61">
        <v>29160</v>
      </c>
      <c r="B400" s="96">
        <f t="shared" si="84"/>
        <v>1979</v>
      </c>
      <c r="C400" s="96">
        <f t="shared" si="85"/>
        <v>11</v>
      </c>
      <c r="D400" s="92">
        <v>0</v>
      </c>
      <c r="E400" s="92">
        <v>0</v>
      </c>
      <c r="F400" s="92">
        <v>0</v>
      </c>
      <c r="G400" s="92">
        <v>0</v>
      </c>
      <c r="H400" s="92">
        <v>0</v>
      </c>
      <c r="I400" s="92">
        <v>0</v>
      </c>
      <c r="J400" s="92">
        <v>0</v>
      </c>
    </row>
    <row r="401" spans="1:10" x14ac:dyDescent="0.25">
      <c r="A401" s="61">
        <v>29190</v>
      </c>
      <c r="B401" s="96">
        <f t="shared" si="84"/>
        <v>1979</v>
      </c>
      <c r="C401" s="96">
        <f t="shared" si="85"/>
        <v>12</v>
      </c>
      <c r="D401" s="92">
        <v>0</v>
      </c>
      <c r="E401" s="92">
        <v>0</v>
      </c>
      <c r="F401" s="92">
        <v>0</v>
      </c>
      <c r="G401" s="92">
        <v>0</v>
      </c>
      <c r="H401" s="92">
        <v>0</v>
      </c>
      <c r="I401" s="92">
        <v>0</v>
      </c>
      <c r="J401" s="92">
        <v>0</v>
      </c>
    </row>
    <row r="402" spans="1:10" x14ac:dyDescent="0.25">
      <c r="A402" s="61">
        <v>29221</v>
      </c>
      <c r="B402" s="96">
        <f t="shared" si="84"/>
        <v>1980</v>
      </c>
      <c r="C402" s="96">
        <f t="shared" si="85"/>
        <v>1</v>
      </c>
      <c r="D402" s="92">
        <v>0</v>
      </c>
      <c r="E402" s="92">
        <v>0</v>
      </c>
      <c r="F402" s="92">
        <v>0</v>
      </c>
      <c r="G402" s="92">
        <v>0</v>
      </c>
      <c r="H402" s="92">
        <v>0</v>
      </c>
      <c r="I402" s="92">
        <v>0</v>
      </c>
      <c r="J402" s="92">
        <v>0</v>
      </c>
    </row>
    <row r="403" spans="1:10" x14ac:dyDescent="0.25">
      <c r="A403" s="61">
        <v>29252</v>
      </c>
      <c r="B403" s="96">
        <f t="shared" si="84"/>
        <v>1980</v>
      </c>
      <c r="C403" s="96">
        <f t="shared" si="85"/>
        <v>2</v>
      </c>
      <c r="D403" s="92">
        <v>0</v>
      </c>
      <c r="E403" s="92">
        <v>0</v>
      </c>
      <c r="F403" s="92">
        <v>0</v>
      </c>
      <c r="G403" s="92">
        <v>0</v>
      </c>
      <c r="H403" s="92">
        <v>0</v>
      </c>
      <c r="I403" s="92">
        <v>0</v>
      </c>
      <c r="J403" s="92">
        <v>0</v>
      </c>
    </row>
    <row r="404" spans="1:10" x14ac:dyDescent="0.25">
      <c r="A404" s="61">
        <v>29281</v>
      </c>
      <c r="B404" s="96">
        <f t="shared" si="84"/>
        <v>1980</v>
      </c>
      <c r="C404" s="96">
        <f t="shared" si="85"/>
        <v>3</v>
      </c>
      <c r="D404" s="92">
        <v>0</v>
      </c>
      <c r="E404" s="92">
        <v>0</v>
      </c>
      <c r="F404" s="92">
        <v>0</v>
      </c>
      <c r="G404" s="92">
        <v>0</v>
      </c>
      <c r="H404" s="92">
        <v>0</v>
      </c>
      <c r="I404" s="92">
        <v>0</v>
      </c>
      <c r="J404" s="92">
        <v>0</v>
      </c>
    </row>
    <row r="405" spans="1:10" x14ac:dyDescent="0.25">
      <c r="A405" s="61">
        <v>29312</v>
      </c>
      <c r="B405" s="96">
        <f t="shared" si="84"/>
        <v>1980</v>
      </c>
      <c r="C405" s="96">
        <f t="shared" si="85"/>
        <v>4</v>
      </c>
      <c r="D405" s="92">
        <v>705.52183386557795</v>
      </c>
      <c r="E405" s="92">
        <v>866.93942567544025</v>
      </c>
      <c r="F405" s="92">
        <v>1360.2606051392893</v>
      </c>
      <c r="G405" s="92">
        <v>1397.4410616797632</v>
      </c>
      <c r="H405" s="92">
        <v>1428.2736353962537</v>
      </c>
      <c r="I405" s="92">
        <v>2005.024131975312</v>
      </c>
      <c r="J405" s="92">
        <v>2040.3909077089338</v>
      </c>
    </row>
    <row r="406" spans="1:10" x14ac:dyDescent="0.25">
      <c r="A406" s="61">
        <v>29342</v>
      </c>
      <c r="B406" s="96">
        <f t="shared" si="84"/>
        <v>1980</v>
      </c>
      <c r="C406" s="96">
        <f t="shared" si="85"/>
        <v>5</v>
      </c>
      <c r="D406" s="92">
        <v>0</v>
      </c>
      <c r="E406" s="92">
        <v>0</v>
      </c>
      <c r="F406" s="92">
        <v>0</v>
      </c>
      <c r="G406" s="92">
        <v>0</v>
      </c>
      <c r="H406" s="92">
        <v>0</v>
      </c>
      <c r="I406" s="92">
        <v>0</v>
      </c>
      <c r="J406" s="92">
        <v>0</v>
      </c>
    </row>
    <row r="407" spans="1:10" x14ac:dyDescent="0.25">
      <c r="A407" s="61">
        <v>29373</v>
      </c>
      <c r="B407" s="96">
        <f t="shared" si="84"/>
        <v>1980</v>
      </c>
      <c r="C407" s="96">
        <f t="shared" si="85"/>
        <v>6</v>
      </c>
      <c r="D407" s="92">
        <v>0</v>
      </c>
      <c r="E407" s="92">
        <v>0</v>
      </c>
      <c r="F407" s="92">
        <v>0</v>
      </c>
      <c r="G407" s="92">
        <v>0</v>
      </c>
      <c r="H407" s="92">
        <v>0</v>
      </c>
      <c r="I407" s="92">
        <v>0</v>
      </c>
      <c r="J407" s="92">
        <v>0</v>
      </c>
    </row>
    <row r="408" spans="1:10" x14ac:dyDescent="0.25">
      <c r="A408" s="61">
        <v>29403</v>
      </c>
      <c r="B408" s="96">
        <f t="shared" si="84"/>
        <v>1980</v>
      </c>
      <c r="C408" s="96">
        <f t="shared" si="85"/>
        <v>7</v>
      </c>
      <c r="D408" s="92">
        <v>0</v>
      </c>
      <c r="E408" s="92">
        <v>0</v>
      </c>
      <c r="F408" s="92">
        <v>0</v>
      </c>
      <c r="G408" s="92">
        <v>0</v>
      </c>
      <c r="H408" s="92">
        <v>0</v>
      </c>
      <c r="I408" s="92">
        <v>0</v>
      </c>
      <c r="J408" s="92">
        <v>0</v>
      </c>
    </row>
    <row r="409" spans="1:10" x14ac:dyDescent="0.25">
      <c r="A409" s="61">
        <v>29434</v>
      </c>
      <c r="B409" s="96">
        <f t="shared" si="84"/>
        <v>1980</v>
      </c>
      <c r="C409" s="96">
        <f t="shared" si="85"/>
        <v>8</v>
      </c>
      <c r="D409" s="92">
        <v>0</v>
      </c>
      <c r="E409" s="92">
        <v>0</v>
      </c>
      <c r="F409" s="92">
        <v>0</v>
      </c>
      <c r="G409" s="92">
        <v>0</v>
      </c>
      <c r="H409" s="92">
        <v>0</v>
      </c>
      <c r="I409" s="92">
        <v>0</v>
      </c>
      <c r="J409" s="92">
        <v>0</v>
      </c>
    </row>
    <row r="410" spans="1:10" x14ac:dyDescent="0.25">
      <c r="A410" s="61">
        <v>29465</v>
      </c>
      <c r="B410" s="96">
        <f t="shared" si="84"/>
        <v>1980</v>
      </c>
      <c r="C410" s="96">
        <f t="shared" si="85"/>
        <v>9</v>
      </c>
      <c r="D410" s="92">
        <v>0</v>
      </c>
      <c r="E410" s="92">
        <v>0</v>
      </c>
      <c r="F410" s="92">
        <v>0</v>
      </c>
      <c r="G410" s="92">
        <v>0</v>
      </c>
      <c r="H410" s="92">
        <v>0</v>
      </c>
      <c r="I410" s="92">
        <v>0</v>
      </c>
      <c r="J410" s="92">
        <v>0</v>
      </c>
    </row>
    <row r="411" spans="1:10" x14ac:dyDescent="0.25">
      <c r="A411" s="61">
        <v>29495</v>
      </c>
      <c r="B411" s="96">
        <f t="shared" si="84"/>
        <v>1980</v>
      </c>
      <c r="C411" s="96">
        <f t="shared" si="85"/>
        <v>10</v>
      </c>
      <c r="D411" s="92">
        <v>0</v>
      </c>
      <c r="E411" s="92">
        <v>0</v>
      </c>
      <c r="F411" s="92">
        <v>0</v>
      </c>
      <c r="G411" s="92">
        <v>0</v>
      </c>
      <c r="H411" s="92">
        <v>0</v>
      </c>
      <c r="I411" s="92">
        <v>0</v>
      </c>
      <c r="J411" s="92">
        <v>0</v>
      </c>
    </row>
    <row r="412" spans="1:10" x14ac:dyDescent="0.25">
      <c r="A412" s="61">
        <v>29526</v>
      </c>
      <c r="B412" s="96">
        <f t="shared" si="84"/>
        <v>1980</v>
      </c>
      <c r="C412" s="96">
        <f t="shared" si="85"/>
        <v>11</v>
      </c>
      <c r="D412" s="92">
        <v>0</v>
      </c>
      <c r="E412" s="92">
        <v>0</v>
      </c>
      <c r="F412" s="92">
        <v>0</v>
      </c>
      <c r="G412" s="92">
        <v>0</v>
      </c>
      <c r="H412" s="92">
        <v>0</v>
      </c>
      <c r="I412" s="92">
        <v>0</v>
      </c>
      <c r="J412" s="92">
        <v>0</v>
      </c>
    </row>
    <row r="413" spans="1:10" x14ac:dyDescent="0.25">
      <c r="A413" s="61">
        <v>29556</v>
      </c>
      <c r="B413" s="96">
        <f t="shared" si="84"/>
        <v>1980</v>
      </c>
      <c r="C413" s="96">
        <f t="shared" si="85"/>
        <v>12</v>
      </c>
      <c r="D413" s="92">
        <v>0</v>
      </c>
      <c r="E413" s="92">
        <v>0</v>
      </c>
      <c r="F413" s="92">
        <v>0</v>
      </c>
      <c r="G413" s="92">
        <v>0</v>
      </c>
      <c r="H413" s="92">
        <v>0</v>
      </c>
      <c r="I413" s="92">
        <v>0</v>
      </c>
      <c r="J413" s="92">
        <v>0</v>
      </c>
    </row>
    <row r="414" spans="1:10" x14ac:dyDescent="0.25">
      <c r="A414" s="61">
        <v>29587</v>
      </c>
      <c r="B414" s="96">
        <f t="shared" si="84"/>
        <v>1981</v>
      </c>
      <c r="C414" s="96">
        <f t="shared" si="85"/>
        <v>1</v>
      </c>
      <c r="D414" s="92">
        <v>0</v>
      </c>
      <c r="E414" s="92">
        <v>0</v>
      </c>
      <c r="F414" s="92">
        <v>0</v>
      </c>
      <c r="G414" s="92">
        <v>0</v>
      </c>
      <c r="H414" s="92">
        <v>0</v>
      </c>
      <c r="I414" s="92">
        <v>0</v>
      </c>
      <c r="J414" s="92">
        <v>0</v>
      </c>
    </row>
    <row r="415" spans="1:10" x14ac:dyDescent="0.25">
      <c r="A415" s="61">
        <v>29618</v>
      </c>
      <c r="B415" s="96">
        <f t="shared" si="84"/>
        <v>1981</v>
      </c>
      <c r="C415" s="96">
        <f t="shared" si="85"/>
        <v>2</v>
      </c>
      <c r="D415" s="92">
        <v>0</v>
      </c>
      <c r="E415" s="92">
        <v>0</v>
      </c>
      <c r="F415" s="92">
        <v>0</v>
      </c>
      <c r="G415" s="92">
        <v>0</v>
      </c>
      <c r="H415" s="92">
        <v>0</v>
      </c>
      <c r="I415" s="92">
        <v>0</v>
      </c>
      <c r="J415" s="92">
        <v>0</v>
      </c>
    </row>
    <row r="416" spans="1:10" x14ac:dyDescent="0.25">
      <c r="A416" s="61">
        <v>29646</v>
      </c>
      <c r="B416" s="96">
        <f t="shared" si="84"/>
        <v>1981</v>
      </c>
      <c r="C416" s="96">
        <f t="shared" si="85"/>
        <v>3</v>
      </c>
      <c r="D416" s="92">
        <v>717.35180036825182</v>
      </c>
      <c r="E416" s="92">
        <v>881.475991198006</v>
      </c>
      <c r="F416" s="92">
        <v>1383.0690238462437</v>
      </c>
      <c r="G416" s="92">
        <v>1420.8729104980412</v>
      </c>
      <c r="H416" s="92">
        <v>1452.222475038556</v>
      </c>
      <c r="I416" s="92">
        <v>2038.643741149363</v>
      </c>
      <c r="J416" s="92">
        <v>2074.6035357693654</v>
      </c>
    </row>
    <row r="417" spans="1:10" x14ac:dyDescent="0.25">
      <c r="A417" s="61">
        <v>29677</v>
      </c>
      <c r="B417" s="96">
        <f t="shared" si="84"/>
        <v>1981</v>
      </c>
      <c r="C417" s="96">
        <f t="shared" si="85"/>
        <v>4</v>
      </c>
      <c r="D417" s="92">
        <v>0</v>
      </c>
      <c r="E417" s="92">
        <v>0</v>
      </c>
      <c r="F417" s="92">
        <v>0</v>
      </c>
      <c r="G417" s="92">
        <v>0</v>
      </c>
      <c r="H417" s="92">
        <v>0</v>
      </c>
      <c r="I417" s="92">
        <v>0</v>
      </c>
      <c r="J417" s="92">
        <v>0</v>
      </c>
    </row>
    <row r="418" spans="1:10" x14ac:dyDescent="0.25">
      <c r="A418" s="61">
        <v>29707</v>
      </c>
      <c r="B418" s="96">
        <f t="shared" si="84"/>
        <v>1981</v>
      </c>
      <c r="C418" s="96">
        <f t="shared" si="85"/>
        <v>5</v>
      </c>
      <c r="D418" s="92">
        <v>0</v>
      </c>
      <c r="E418" s="92">
        <v>0</v>
      </c>
      <c r="F418" s="92">
        <v>0</v>
      </c>
      <c r="G418" s="92">
        <v>0</v>
      </c>
      <c r="H418" s="92">
        <v>0</v>
      </c>
      <c r="I418" s="92">
        <v>0</v>
      </c>
      <c r="J418" s="92">
        <v>0</v>
      </c>
    </row>
    <row r="419" spans="1:10" x14ac:dyDescent="0.25">
      <c r="A419" s="61">
        <v>29738</v>
      </c>
      <c r="B419" s="96">
        <f t="shared" si="84"/>
        <v>1981</v>
      </c>
      <c r="C419" s="96">
        <f t="shared" si="85"/>
        <v>6</v>
      </c>
      <c r="D419" s="92">
        <v>0</v>
      </c>
      <c r="E419" s="92">
        <v>0</v>
      </c>
      <c r="F419" s="92">
        <v>0</v>
      </c>
      <c r="G419" s="92">
        <v>0</v>
      </c>
      <c r="H419" s="92">
        <v>0</v>
      </c>
      <c r="I419" s="92">
        <v>0</v>
      </c>
      <c r="J419" s="92">
        <v>0</v>
      </c>
    </row>
    <row r="420" spans="1:10" x14ac:dyDescent="0.25">
      <c r="A420" s="61">
        <v>29768</v>
      </c>
      <c r="B420" s="96">
        <f t="shared" si="84"/>
        <v>1981</v>
      </c>
      <c r="C420" s="96">
        <f t="shared" si="85"/>
        <v>7</v>
      </c>
      <c r="D420" s="92">
        <v>0</v>
      </c>
      <c r="E420" s="92">
        <v>0</v>
      </c>
      <c r="F420" s="92">
        <v>0</v>
      </c>
      <c r="G420" s="92">
        <v>0</v>
      </c>
      <c r="H420" s="92">
        <v>0</v>
      </c>
      <c r="I420" s="92">
        <v>0</v>
      </c>
      <c r="J420" s="92">
        <v>0</v>
      </c>
    </row>
    <row r="421" spans="1:10" x14ac:dyDescent="0.25">
      <c r="A421" s="61">
        <v>29799</v>
      </c>
      <c r="B421" s="96">
        <f t="shared" si="84"/>
        <v>1981</v>
      </c>
      <c r="C421" s="96">
        <f t="shared" si="85"/>
        <v>8</v>
      </c>
      <c r="D421" s="92">
        <v>0</v>
      </c>
      <c r="E421" s="92">
        <v>0</v>
      </c>
      <c r="F421" s="92">
        <v>0</v>
      </c>
      <c r="G421" s="92">
        <v>0</v>
      </c>
      <c r="H421" s="92">
        <v>0</v>
      </c>
      <c r="I421" s="92">
        <v>0</v>
      </c>
      <c r="J421" s="92">
        <v>0</v>
      </c>
    </row>
    <row r="422" spans="1:10" x14ac:dyDescent="0.25">
      <c r="A422" s="61">
        <v>29830</v>
      </c>
      <c r="B422" s="96">
        <f t="shared" si="84"/>
        <v>1981</v>
      </c>
      <c r="C422" s="96">
        <f t="shared" si="85"/>
        <v>9</v>
      </c>
      <c r="D422" s="92">
        <v>0</v>
      </c>
      <c r="E422" s="92">
        <v>0</v>
      </c>
      <c r="F422" s="92">
        <v>0</v>
      </c>
      <c r="G422" s="92">
        <v>0</v>
      </c>
      <c r="H422" s="92">
        <v>0</v>
      </c>
      <c r="I422" s="92">
        <v>0</v>
      </c>
      <c r="J422" s="92">
        <v>0</v>
      </c>
    </row>
    <row r="423" spans="1:10" x14ac:dyDescent="0.25">
      <c r="A423" s="61">
        <v>29860</v>
      </c>
      <c r="B423" s="96">
        <f t="shared" si="84"/>
        <v>1981</v>
      </c>
      <c r="C423" s="96">
        <f t="shared" si="85"/>
        <v>10</v>
      </c>
      <c r="D423" s="92">
        <v>0</v>
      </c>
      <c r="E423" s="92">
        <v>0</v>
      </c>
      <c r="F423" s="92">
        <v>0</v>
      </c>
      <c r="G423" s="92">
        <v>0</v>
      </c>
      <c r="H423" s="92">
        <v>0</v>
      </c>
      <c r="I423" s="92">
        <v>0</v>
      </c>
      <c r="J423" s="92">
        <v>0</v>
      </c>
    </row>
    <row r="424" spans="1:10" x14ac:dyDescent="0.25">
      <c r="A424" s="61">
        <v>29891</v>
      </c>
      <c r="B424" s="96">
        <f t="shared" si="84"/>
        <v>1981</v>
      </c>
      <c r="C424" s="96">
        <f t="shared" si="85"/>
        <v>11</v>
      </c>
      <c r="D424" s="92">
        <v>0</v>
      </c>
      <c r="E424" s="92">
        <v>0</v>
      </c>
      <c r="F424" s="92">
        <v>0</v>
      </c>
      <c r="G424" s="92">
        <v>0</v>
      </c>
      <c r="H424" s="92">
        <v>0</v>
      </c>
      <c r="I424" s="92">
        <v>0</v>
      </c>
      <c r="J424" s="92">
        <v>0</v>
      </c>
    </row>
    <row r="425" spans="1:10" x14ac:dyDescent="0.25">
      <c r="A425" s="61">
        <v>29921</v>
      </c>
      <c r="B425" s="96">
        <f t="shared" si="84"/>
        <v>1981</v>
      </c>
      <c r="C425" s="96">
        <f t="shared" si="85"/>
        <v>12</v>
      </c>
      <c r="D425" s="92">
        <v>0</v>
      </c>
      <c r="E425" s="92">
        <v>0</v>
      </c>
      <c r="F425" s="92">
        <v>0</v>
      </c>
      <c r="G425" s="92">
        <v>0</v>
      </c>
      <c r="H425" s="92">
        <v>0</v>
      </c>
      <c r="I425" s="92">
        <v>0</v>
      </c>
      <c r="J425" s="92">
        <v>0</v>
      </c>
    </row>
    <row r="426" spans="1:10" x14ac:dyDescent="0.25">
      <c r="A426" s="61">
        <v>29952</v>
      </c>
      <c r="B426" s="96">
        <f t="shared" si="84"/>
        <v>1982</v>
      </c>
      <c r="C426" s="96">
        <f t="shared" si="85"/>
        <v>1</v>
      </c>
      <c r="D426" s="92">
        <v>0</v>
      </c>
      <c r="E426" s="92">
        <v>0</v>
      </c>
      <c r="F426" s="92">
        <v>0</v>
      </c>
      <c r="G426" s="92">
        <v>0</v>
      </c>
      <c r="H426" s="92">
        <v>0</v>
      </c>
      <c r="I426" s="92">
        <v>0</v>
      </c>
      <c r="J426" s="92">
        <v>0</v>
      </c>
    </row>
    <row r="427" spans="1:10" x14ac:dyDescent="0.25">
      <c r="A427" s="61">
        <v>29983</v>
      </c>
      <c r="B427" s="96">
        <f t="shared" si="84"/>
        <v>1982</v>
      </c>
      <c r="C427" s="96">
        <f t="shared" si="85"/>
        <v>2</v>
      </c>
      <c r="D427" s="92">
        <v>0</v>
      </c>
      <c r="E427" s="92">
        <v>0</v>
      </c>
      <c r="F427" s="92">
        <v>0</v>
      </c>
      <c r="G427" s="92">
        <v>0</v>
      </c>
      <c r="H427" s="92">
        <v>0</v>
      </c>
      <c r="I427" s="92">
        <v>0</v>
      </c>
      <c r="J427" s="92">
        <v>0</v>
      </c>
    </row>
    <row r="428" spans="1:10" x14ac:dyDescent="0.25">
      <c r="A428" s="61">
        <v>30011</v>
      </c>
      <c r="B428" s="96">
        <f t="shared" si="84"/>
        <v>1982</v>
      </c>
      <c r="C428" s="96">
        <f t="shared" si="85"/>
        <v>3</v>
      </c>
      <c r="D428" s="92">
        <v>738.20156702753127</v>
      </c>
      <c r="E428" s="92">
        <v>907.09601295413859</v>
      </c>
      <c r="F428" s="92">
        <v>1423.2678027523095</v>
      </c>
      <c r="G428" s="92">
        <v>1462.1704560275393</v>
      </c>
      <c r="H428" s="92">
        <v>1494.4311928899251</v>
      </c>
      <c r="I428" s="92">
        <v>2097.8967412569036</v>
      </c>
      <c r="J428" s="92">
        <v>2134.9017041284642</v>
      </c>
    </row>
    <row r="429" spans="1:10" x14ac:dyDescent="0.25">
      <c r="A429" s="61">
        <v>30042</v>
      </c>
      <c r="B429" s="96">
        <f t="shared" si="84"/>
        <v>1982</v>
      </c>
      <c r="C429" s="96">
        <f t="shared" si="85"/>
        <v>4</v>
      </c>
      <c r="D429" s="92">
        <v>0</v>
      </c>
      <c r="E429" s="92">
        <v>0</v>
      </c>
      <c r="F429" s="92">
        <v>0</v>
      </c>
      <c r="G429" s="92">
        <v>0</v>
      </c>
      <c r="H429" s="92">
        <v>0</v>
      </c>
      <c r="I429" s="92">
        <v>0</v>
      </c>
      <c r="J429" s="92">
        <v>0</v>
      </c>
    </row>
    <row r="430" spans="1:10" x14ac:dyDescent="0.25">
      <c r="A430" s="61">
        <v>30072</v>
      </c>
      <c r="B430" s="96">
        <f t="shared" si="84"/>
        <v>1982</v>
      </c>
      <c r="C430" s="96">
        <f t="shared" si="85"/>
        <v>5</v>
      </c>
      <c r="D430" s="92">
        <v>0</v>
      </c>
      <c r="E430" s="92">
        <v>0</v>
      </c>
      <c r="F430" s="92">
        <v>0</v>
      </c>
      <c r="G430" s="92">
        <v>0</v>
      </c>
      <c r="H430" s="92">
        <v>0</v>
      </c>
      <c r="I430" s="92">
        <v>0</v>
      </c>
      <c r="J430" s="92">
        <v>0</v>
      </c>
    </row>
    <row r="431" spans="1:10" x14ac:dyDescent="0.25">
      <c r="A431" s="61">
        <v>30103</v>
      </c>
      <c r="B431" s="96">
        <f t="shared" si="84"/>
        <v>1982</v>
      </c>
      <c r="C431" s="96">
        <f t="shared" si="85"/>
        <v>6</v>
      </c>
      <c r="D431" s="92">
        <v>0</v>
      </c>
      <c r="E431" s="92">
        <v>0</v>
      </c>
      <c r="F431" s="92">
        <v>0</v>
      </c>
      <c r="G431" s="92">
        <v>0</v>
      </c>
      <c r="H431" s="92">
        <v>0</v>
      </c>
      <c r="I431" s="92">
        <v>0</v>
      </c>
      <c r="J431" s="92">
        <v>0</v>
      </c>
    </row>
    <row r="432" spans="1:10" x14ac:dyDescent="0.25">
      <c r="A432" s="61">
        <v>30133</v>
      </c>
      <c r="B432" s="96">
        <f t="shared" si="84"/>
        <v>1982</v>
      </c>
      <c r="C432" s="96">
        <f t="shared" si="85"/>
        <v>7</v>
      </c>
      <c r="D432" s="92">
        <v>0</v>
      </c>
      <c r="E432" s="92">
        <v>0</v>
      </c>
      <c r="F432" s="92">
        <v>0</v>
      </c>
      <c r="G432" s="92">
        <v>0</v>
      </c>
      <c r="H432" s="92">
        <v>0</v>
      </c>
      <c r="I432" s="92">
        <v>0</v>
      </c>
      <c r="J432" s="92">
        <v>0</v>
      </c>
    </row>
    <row r="433" spans="1:10" x14ac:dyDescent="0.25">
      <c r="A433" s="61">
        <v>30164</v>
      </c>
      <c r="B433" s="96">
        <f t="shared" si="84"/>
        <v>1982</v>
      </c>
      <c r="C433" s="96">
        <f t="shared" si="85"/>
        <v>8</v>
      </c>
      <c r="D433" s="92">
        <v>0</v>
      </c>
      <c r="E433" s="92">
        <v>0</v>
      </c>
      <c r="F433" s="92">
        <v>0</v>
      </c>
      <c r="G433" s="92">
        <v>0</v>
      </c>
      <c r="H433" s="92">
        <v>0</v>
      </c>
      <c r="I433" s="92">
        <v>0</v>
      </c>
      <c r="J433" s="92">
        <v>0</v>
      </c>
    </row>
    <row r="434" spans="1:10" x14ac:dyDescent="0.25">
      <c r="A434" s="61">
        <v>30195</v>
      </c>
      <c r="B434" s="96">
        <f t="shared" si="84"/>
        <v>1982</v>
      </c>
      <c r="C434" s="96">
        <f t="shared" si="85"/>
        <v>9</v>
      </c>
      <c r="D434" s="92">
        <v>0</v>
      </c>
      <c r="E434" s="92">
        <v>0</v>
      </c>
      <c r="F434" s="92">
        <v>0</v>
      </c>
      <c r="G434" s="92">
        <v>0</v>
      </c>
      <c r="H434" s="92">
        <v>0</v>
      </c>
      <c r="I434" s="92">
        <v>0</v>
      </c>
      <c r="J434" s="92">
        <v>0</v>
      </c>
    </row>
    <row r="435" spans="1:10" x14ac:dyDescent="0.25">
      <c r="A435" s="61">
        <v>30225</v>
      </c>
      <c r="B435" s="96">
        <f t="shared" si="84"/>
        <v>1982</v>
      </c>
      <c r="C435" s="96">
        <f t="shared" si="85"/>
        <v>10</v>
      </c>
      <c r="D435" s="92">
        <v>0</v>
      </c>
      <c r="E435" s="92">
        <v>0</v>
      </c>
      <c r="F435" s="92">
        <v>0</v>
      </c>
      <c r="G435" s="92">
        <v>0</v>
      </c>
      <c r="H435" s="92">
        <v>0</v>
      </c>
      <c r="I435" s="92">
        <v>0</v>
      </c>
      <c r="J435" s="92">
        <v>0</v>
      </c>
    </row>
    <row r="436" spans="1:10" x14ac:dyDescent="0.25">
      <c r="A436" s="61">
        <v>30256</v>
      </c>
      <c r="B436" s="96">
        <f t="shared" si="84"/>
        <v>1982</v>
      </c>
      <c r="C436" s="96">
        <f t="shared" si="85"/>
        <v>11</v>
      </c>
      <c r="D436" s="92">
        <v>0</v>
      </c>
      <c r="E436" s="92">
        <v>0</v>
      </c>
      <c r="F436" s="92">
        <v>0</v>
      </c>
      <c r="G436" s="92">
        <v>0</v>
      </c>
      <c r="H436" s="92">
        <v>0</v>
      </c>
      <c r="I436" s="92">
        <v>0</v>
      </c>
      <c r="J436" s="92">
        <v>0</v>
      </c>
    </row>
    <row r="437" spans="1:10" x14ac:dyDescent="0.25">
      <c r="A437" s="61">
        <v>30286</v>
      </c>
      <c r="B437" s="96">
        <f t="shared" si="84"/>
        <v>1982</v>
      </c>
      <c r="C437" s="96">
        <f t="shared" si="85"/>
        <v>12</v>
      </c>
      <c r="D437" s="92">
        <v>0</v>
      </c>
      <c r="E437" s="92">
        <v>0</v>
      </c>
      <c r="F437" s="92">
        <v>0</v>
      </c>
      <c r="G437" s="92">
        <v>0</v>
      </c>
      <c r="H437" s="92">
        <v>0</v>
      </c>
      <c r="I437" s="92">
        <v>0</v>
      </c>
      <c r="J437" s="92">
        <v>0</v>
      </c>
    </row>
    <row r="438" spans="1:10" x14ac:dyDescent="0.25">
      <c r="A438" s="61">
        <v>30317</v>
      </c>
      <c r="B438" s="96">
        <f t="shared" si="84"/>
        <v>1983</v>
      </c>
      <c r="C438" s="96">
        <f t="shared" si="85"/>
        <v>1</v>
      </c>
      <c r="D438" s="92">
        <v>0</v>
      </c>
      <c r="E438" s="92">
        <v>0</v>
      </c>
      <c r="F438" s="92">
        <v>0</v>
      </c>
      <c r="G438" s="92">
        <v>0</v>
      </c>
      <c r="H438" s="92">
        <v>0</v>
      </c>
      <c r="I438" s="92">
        <v>0</v>
      </c>
      <c r="J438" s="92">
        <v>0</v>
      </c>
    </row>
    <row r="439" spans="1:10" x14ac:dyDescent="0.25">
      <c r="A439" s="61">
        <v>30348</v>
      </c>
      <c r="B439" s="96">
        <f t="shared" si="84"/>
        <v>1983</v>
      </c>
      <c r="C439" s="96">
        <f t="shared" si="85"/>
        <v>2</v>
      </c>
      <c r="D439" s="92">
        <v>0</v>
      </c>
      <c r="E439" s="92">
        <v>0</v>
      </c>
      <c r="F439" s="92">
        <v>0</v>
      </c>
      <c r="G439" s="92">
        <v>0</v>
      </c>
      <c r="H439" s="92">
        <v>0</v>
      </c>
      <c r="I439" s="92">
        <v>0</v>
      </c>
      <c r="J439" s="92">
        <v>0</v>
      </c>
    </row>
    <row r="440" spans="1:10" x14ac:dyDescent="0.25">
      <c r="A440" s="61">
        <v>30376</v>
      </c>
      <c r="B440" s="96">
        <f t="shared" si="84"/>
        <v>1983</v>
      </c>
      <c r="C440" s="96">
        <f t="shared" si="85"/>
        <v>3</v>
      </c>
      <c r="D440" s="92">
        <v>734.16189905366673</v>
      </c>
      <c r="E440" s="92">
        <v>902.13210217905566</v>
      </c>
      <c r="F440" s="92">
        <v>1415.4792398206941</v>
      </c>
      <c r="G440" s="92">
        <v>1454.1690057091264</v>
      </c>
      <c r="H440" s="92">
        <v>1486.253201811729</v>
      </c>
      <c r="I440" s="92">
        <v>2086.4163994957025</v>
      </c>
      <c r="J440" s="92">
        <v>2123.218859731041</v>
      </c>
    </row>
    <row r="441" spans="1:10" x14ac:dyDescent="0.25">
      <c r="A441" s="61">
        <v>30407</v>
      </c>
      <c r="B441" s="96">
        <f t="shared" si="84"/>
        <v>1983</v>
      </c>
      <c r="C441" s="96">
        <f t="shared" si="85"/>
        <v>4</v>
      </c>
      <c r="D441" s="92">
        <v>0</v>
      </c>
      <c r="E441" s="92">
        <v>0</v>
      </c>
      <c r="F441" s="92">
        <v>0</v>
      </c>
      <c r="G441" s="92">
        <v>0</v>
      </c>
      <c r="H441" s="92">
        <v>0</v>
      </c>
      <c r="I441" s="92">
        <v>0</v>
      </c>
      <c r="J441" s="92">
        <v>0</v>
      </c>
    </row>
    <row r="442" spans="1:10" x14ac:dyDescent="0.25">
      <c r="A442" s="61">
        <v>30437</v>
      </c>
      <c r="B442" s="96">
        <f t="shared" si="84"/>
        <v>1983</v>
      </c>
      <c r="C442" s="96">
        <f t="shared" si="85"/>
        <v>5</v>
      </c>
      <c r="D442" s="92">
        <v>0</v>
      </c>
      <c r="E442" s="92">
        <v>0</v>
      </c>
      <c r="F442" s="92">
        <v>0</v>
      </c>
      <c r="G442" s="92">
        <v>0</v>
      </c>
      <c r="H442" s="92">
        <v>0</v>
      </c>
      <c r="I442" s="92">
        <v>0</v>
      </c>
      <c r="J442" s="92">
        <v>0</v>
      </c>
    </row>
    <row r="443" spans="1:10" x14ac:dyDescent="0.25">
      <c r="A443" s="61">
        <v>30468</v>
      </c>
      <c r="B443" s="96">
        <f t="shared" si="84"/>
        <v>1983</v>
      </c>
      <c r="C443" s="96">
        <f t="shared" si="85"/>
        <v>6</v>
      </c>
      <c r="D443" s="92">
        <v>0</v>
      </c>
      <c r="E443" s="92">
        <v>0</v>
      </c>
      <c r="F443" s="92">
        <v>0</v>
      </c>
      <c r="G443" s="92">
        <v>0</v>
      </c>
      <c r="H443" s="92">
        <v>0</v>
      </c>
      <c r="I443" s="92">
        <v>0</v>
      </c>
      <c r="J443" s="92">
        <v>0</v>
      </c>
    </row>
    <row r="444" spans="1:10" x14ac:dyDescent="0.25">
      <c r="A444" s="61">
        <v>30498</v>
      </c>
      <c r="B444" s="96">
        <f t="shared" si="84"/>
        <v>1983</v>
      </c>
      <c r="C444" s="96">
        <f t="shared" si="85"/>
        <v>7</v>
      </c>
      <c r="D444" s="92">
        <v>0</v>
      </c>
      <c r="E444" s="92">
        <v>0</v>
      </c>
      <c r="F444" s="92">
        <v>0</v>
      </c>
      <c r="G444" s="92">
        <v>0</v>
      </c>
      <c r="H444" s="92">
        <v>0</v>
      </c>
      <c r="I444" s="92">
        <v>0</v>
      </c>
      <c r="J444" s="92">
        <v>0</v>
      </c>
    </row>
    <row r="445" spans="1:10" x14ac:dyDescent="0.25">
      <c r="A445" s="61">
        <v>30529</v>
      </c>
      <c r="B445" s="96">
        <f t="shared" si="84"/>
        <v>1983</v>
      </c>
      <c r="C445" s="96">
        <f t="shared" si="85"/>
        <v>8</v>
      </c>
      <c r="D445" s="92">
        <v>0</v>
      </c>
      <c r="E445" s="92">
        <v>0</v>
      </c>
      <c r="F445" s="92">
        <v>0</v>
      </c>
      <c r="G445" s="92">
        <v>0</v>
      </c>
      <c r="H445" s="92">
        <v>0</v>
      </c>
      <c r="I445" s="92">
        <v>0</v>
      </c>
      <c r="J445" s="92">
        <v>0</v>
      </c>
    </row>
    <row r="446" spans="1:10" x14ac:dyDescent="0.25">
      <c r="A446" s="61">
        <v>30560</v>
      </c>
      <c r="B446" s="96">
        <f t="shared" si="84"/>
        <v>1983</v>
      </c>
      <c r="C446" s="96">
        <f t="shared" si="85"/>
        <v>9</v>
      </c>
      <c r="D446" s="92">
        <v>0</v>
      </c>
      <c r="E446" s="92">
        <v>0</v>
      </c>
      <c r="F446" s="92">
        <v>0</v>
      </c>
      <c r="G446" s="92">
        <v>0</v>
      </c>
      <c r="H446" s="92">
        <v>0</v>
      </c>
      <c r="I446" s="92">
        <v>0</v>
      </c>
      <c r="J446" s="92">
        <v>0</v>
      </c>
    </row>
    <row r="447" spans="1:10" x14ac:dyDescent="0.25">
      <c r="A447" s="61">
        <v>30590</v>
      </c>
      <c r="B447" s="96">
        <f t="shared" si="84"/>
        <v>1983</v>
      </c>
      <c r="C447" s="96">
        <f t="shared" si="85"/>
        <v>10</v>
      </c>
      <c r="D447" s="92">
        <v>0</v>
      </c>
      <c r="E447" s="92">
        <v>0</v>
      </c>
      <c r="F447" s="92">
        <v>0</v>
      </c>
      <c r="G447" s="92">
        <v>0</v>
      </c>
      <c r="H447" s="92">
        <v>0</v>
      </c>
      <c r="I447" s="92">
        <v>0</v>
      </c>
      <c r="J447" s="92">
        <v>0</v>
      </c>
    </row>
    <row r="448" spans="1:10" x14ac:dyDescent="0.25">
      <c r="A448" s="61">
        <v>30621</v>
      </c>
      <c r="B448" s="96">
        <f t="shared" si="84"/>
        <v>1983</v>
      </c>
      <c r="C448" s="96">
        <f t="shared" si="85"/>
        <v>11</v>
      </c>
      <c r="D448" s="92">
        <v>0</v>
      </c>
      <c r="E448" s="92">
        <v>0</v>
      </c>
      <c r="F448" s="92">
        <v>0</v>
      </c>
      <c r="G448" s="92">
        <v>0</v>
      </c>
      <c r="H448" s="92">
        <v>0</v>
      </c>
      <c r="I448" s="92">
        <v>0</v>
      </c>
      <c r="J448" s="92">
        <v>0</v>
      </c>
    </row>
    <row r="449" spans="1:10" x14ac:dyDescent="0.25">
      <c r="A449" s="61">
        <v>30651</v>
      </c>
      <c r="B449" s="96">
        <f t="shared" si="84"/>
        <v>1983</v>
      </c>
      <c r="C449" s="96">
        <f t="shared" si="85"/>
        <v>12</v>
      </c>
      <c r="D449" s="92">
        <v>0</v>
      </c>
      <c r="E449" s="92">
        <v>0</v>
      </c>
      <c r="F449" s="92">
        <v>0</v>
      </c>
      <c r="G449" s="92">
        <v>0</v>
      </c>
      <c r="H449" s="92">
        <v>0</v>
      </c>
      <c r="I449" s="92">
        <v>0</v>
      </c>
      <c r="J449" s="92">
        <v>0</v>
      </c>
    </row>
    <row r="450" spans="1:10" x14ac:dyDescent="0.25">
      <c r="A450" s="61">
        <v>30682</v>
      </c>
      <c r="B450" s="96">
        <f t="shared" si="84"/>
        <v>1984</v>
      </c>
      <c r="C450" s="96">
        <f t="shared" si="85"/>
        <v>1</v>
      </c>
      <c r="D450" s="92">
        <v>0</v>
      </c>
      <c r="E450" s="92">
        <v>0</v>
      </c>
      <c r="F450" s="92">
        <v>0</v>
      </c>
      <c r="G450" s="92">
        <v>0</v>
      </c>
      <c r="H450" s="92">
        <v>0</v>
      </c>
      <c r="I450" s="92">
        <v>0</v>
      </c>
      <c r="J450" s="92">
        <v>0</v>
      </c>
    </row>
    <row r="451" spans="1:10" x14ac:dyDescent="0.25">
      <c r="A451" s="61">
        <v>30713</v>
      </c>
      <c r="B451" s="96">
        <f t="shared" si="84"/>
        <v>1984</v>
      </c>
      <c r="C451" s="96">
        <f t="shared" si="85"/>
        <v>2</v>
      </c>
      <c r="D451" s="92">
        <v>0</v>
      </c>
      <c r="E451" s="92">
        <v>0</v>
      </c>
      <c r="F451" s="92">
        <v>0</v>
      </c>
      <c r="G451" s="92">
        <v>0</v>
      </c>
      <c r="H451" s="92">
        <v>0</v>
      </c>
      <c r="I451" s="92">
        <v>0</v>
      </c>
      <c r="J451" s="92">
        <v>0</v>
      </c>
    </row>
    <row r="452" spans="1:10" x14ac:dyDescent="0.25">
      <c r="A452" s="61">
        <v>30742</v>
      </c>
      <c r="B452" s="96">
        <f t="shared" si="84"/>
        <v>1984</v>
      </c>
      <c r="C452" s="96">
        <f t="shared" si="85"/>
        <v>3</v>
      </c>
      <c r="D452" s="92">
        <v>0</v>
      </c>
      <c r="E452" s="92">
        <v>0</v>
      </c>
      <c r="F452" s="92">
        <v>0</v>
      </c>
      <c r="G452" s="92">
        <v>0</v>
      </c>
      <c r="H452" s="92">
        <v>0</v>
      </c>
      <c r="I452" s="92">
        <v>0</v>
      </c>
      <c r="J452" s="92">
        <v>0</v>
      </c>
    </row>
    <row r="453" spans="1:10" x14ac:dyDescent="0.25">
      <c r="A453" s="61">
        <v>30773</v>
      </c>
      <c r="B453" s="96">
        <f t="shared" si="84"/>
        <v>1984</v>
      </c>
      <c r="C453" s="96">
        <f t="shared" si="85"/>
        <v>4</v>
      </c>
      <c r="D453" s="92">
        <v>0</v>
      </c>
      <c r="E453" s="92">
        <v>0</v>
      </c>
      <c r="F453" s="92">
        <v>0</v>
      </c>
      <c r="G453" s="92">
        <v>0</v>
      </c>
      <c r="H453" s="92">
        <v>0</v>
      </c>
      <c r="I453" s="92">
        <v>0</v>
      </c>
      <c r="J453" s="92">
        <v>0</v>
      </c>
    </row>
    <row r="454" spans="1:10" x14ac:dyDescent="0.25">
      <c r="A454" s="61">
        <v>30803</v>
      </c>
      <c r="B454" s="96">
        <f t="shared" si="84"/>
        <v>1984</v>
      </c>
      <c r="C454" s="96">
        <f t="shared" si="85"/>
        <v>5</v>
      </c>
      <c r="D454" s="92">
        <v>0</v>
      </c>
      <c r="E454" s="92">
        <v>0</v>
      </c>
      <c r="F454" s="92">
        <v>0</v>
      </c>
      <c r="G454" s="92">
        <v>0</v>
      </c>
      <c r="H454" s="92">
        <v>0</v>
      </c>
      <c r="I454" s="92">
        <v>0</v>
      </c>
      <c r="J454" s="92">
        <v>0</v>
      </c>
    </row>
    <row r="455" spans="1:10" x14ac:dyDescent="0.25">
      <c r="A455" s="61">
        <v>30834</v>
      </c>
      <c r="B455" s="96">
        <f t="shared" ref="B455:B518" si="86">YEAR(A455)</f>
        <v>1984</v>
      </c>
      <c r="C455" s="96">
        <f t="shared" ref="C455:C518" si="87">MONTH(A455)</f>
        <v>6</v>
      </c>
      <c r="D455" s="92">
        <v>0</v>
      </c>
      <c r="E455" s="92">
        <v>0</v>
      </c>
      <c r="F455" s="92">
        <v>0</v>
      </c>
      <c r="G455" s="92">
        <v>0</v>
      </c>
      <c r="H455" s="92">
        <v>0</v>
      </c>
      <c r="I455" s="92">
        <v>0</v>
      </c>
      <c r="J455" s="92">
        <v>0</v>
      </c>
    </row>
    <row r="456" spans="1:10" x14ac:dyDescent="0.25">
      <c r="A456" s="61">
        <v>30864</v>
      </c>
      <c r="B456" s="96">
        <f t="shared" si="86"/>
        <v>1984</v>
      </c>
      <c r="C456" s="96">
        <f t="shared" si="87"/>
        <v>7</v>
      </c>
      <c r="D456" s="92">
        <v>0</v>
      </c>
      <c r="E456" s="92">
        <v>0</v>
      </c>
      <c r="F456" s="92">
        <v>0</v>
      </c>
      <c r="G456" s="92">
        <v>0</v>
      </c>
      <c r="H456" s="92">
        <v>0</v>
      </c>
      <c r="I456" s="92">
        <v>0</v>
      </c>
      <c r="J456" s="92">
        <v>0</v>
      </c>
    </row>
    <row r="457" spans="1:10" x14ac:dyDescent="0.25">
      <c r="A457" s="61">
        <v>30895</v>
      </c>
      <c r="B457" s="96">
        <f t="shared" si="86"/>
        <v>1984</v>
      </c>
      <c r="C457" s="96">
        <f t="shared" si="87"/>
        <v>8</v>
      </c>
      <c r="D457" s="92">
        <v>636.6911167157981</v>
      </c>
      <c r="E457" s="92">
        <v>782.36080665848715</v>
      </c>
      <c r="F457" s="92">
        <v>1227.5535669327728</v>
      </c>
      <c r="G457" s="92">
        <v>1261.1066977622686</v>
      </c>
      <c r="H457" s="92">
        <v>1288.9312452794115</v>
      </c>
      <c r="I457" s="92">
        <v>1809.4139576589071</v>
      </c>
      <c r="J457" s="92">
        <v>1841.330350399159</v>
      </c>
    </row>
    <row r="458" spans="1:10" x14ac:dyDescent="0.25">
      <c r="A458" s="61">
        <v>30926</v>
      </c>
      <c r="B458" s="96">
        <f t="shared" si="86"/>
        <v>1984</v>
      </c>
      <c r="C458" s="96">
        <f t="shared" si="87"/>
        <v>9</v>
      </c>
      <c r="D458" s="92">
        <v>0</v>
      </c>
      <c r="E458" s="92">
        <v>0</v>
      </c>
      <c r="F458" s="92">
        <v>0</v>
      </c>
      <c r="G458" s="92">
        <v>0</v>
      </c>
      <c r="H458" s="92">
        <v>0</v>
      </c>
      <c r="I458" s="92">
        <v>0</v>
      </c>
      <c r="J458" s="92">
        <v>0</v>
      </c>
    </row>
    <row r="459" spans="1:10" x14ac:dyDescent="0.25">
      <c r="A459" s="61">
        <v>30956</v>
      </c>
      <c r="B459" s="96">
        <f t="shared" si="86"/>
        <v>1984</v>
      </c>
      <c r="C459" s="96">
        <f t="shared" si="87"/>
        <v>10</v>
      </c>
      <c r="D459" s="92">
        <v>0</v>
      </c>
      <c r="E459" s="92">
        <v>0</v>
      </c>
      <c r="F459" s="92">
        <v>0</v>
      </c>
      <c r="G459" s="92">
        <v>0</v>
      </c>
      <c r="H459" s="92">
        <v>0</v>
      </c>
      <c r="I459" s="92">
        <v>0</v>
      </c>
      <c r="J459" s="92">
        <v>0</v>
      </c>
    </row>
    <row r="460" spans="1:10" x14ac:dyDescent="0.25">
      <c r="A460" s="61">
        <v>30987</v>
      </c>
      <c r="B460" s="96">
        <f t="shared" si="86"/>
        <v>1984</v>
      </c>
      <c r="C460" s="96">
        <f t="shared" si="87"/>
        <v>11</v>
      </c>
      <c r="D460" s="92">
        <v>0</v>
      </c>
      <c r="E460" s="92">
        <v>0</v>
      </c>
      <c r="F460" s="92">
        <v>0</v>
      </c>
      <c r="G460" s="92">
        <v>0</v>
      </c>
      <c r="H460" s="92">
        <v>0</v>
      </c>
      <c r="I460" s="92">
        <v>0</v>
      </c>
      <c r="J460" s="92">
        <v>0</v>
      </c>
    </row>
    <row r="461" spans="1:10" x14ac:dyDescent="0.25">
      <c r="A461" s="61">
        <v>31017</v>
      </c>
      <c r="B461" s="96">
        <f t="shared" si="86"/>
        <v>1984</v>
      </c>
      <c r="C461" s="96">
        <f t="shared" si="87"/>
        <v>12</v>
      </c>
      <c r="D461" s="92">
        <v>0</v>
      </c>
      <c r="E461" s="92">
        <v>0</v>
      </c>
      <c r="F461" s="92">
        <v>0</v>
      </c>
      <c r="G461" s="92">
        <v>0</v>
      </c>
      <c r="H461" s="92">
        <v>0</v>
      </c>
      <c r="I461" s="92">
        <v>0</v>
      </c>
      <c r="J461" s="92">
        <v>0</v>
      </c>
    </row>
    <row r="462" spans="1:10" x14ac:dyDescent="0.25">
      <c r="A462" s="61">
        <v>31048</v>
      </c>
      <c r="B462" s="96">
        <f t="shared" si="86"/>
        <v>1985</v>
      </c>
      <c r="C462" s="96">
        <f t="shared" si="87"/>
        <v>1</v>
      </c>
      <c r="D462" s="92">
        <v>0</v>
      </c>
      <c r="E462" s="92">
        <v>0</v>
      </c>
      <c r="F462" s="92">
        <v>0</v>
      </c>
      <c r="G462" s="92">
        <v>0</v>
      </c>
      <c r="H462" s="92">
        <v>0</v>
      </c>
      <c r="I462" s="92">
        <v>0</v>
      </c>
      <c r="J462" s="92">
        <v>0</v>
      </c>
    </row>
    <row r="463" spans="1:10" x14ac:dyDescent="0.25">
      <c r="A463" s="61">
        <v>31079</v>
      </c>
      <c r="B463" s="96">
        <f t="shared" si="86"/>
        <v>1985</v>
      </c>
      <c r="C463" s="96">
        <f t="shared" si="87"/>
        <v>2</v>
      </c>
      <c r="D463" s="92">
        <v>0</v>
      </c>
      <c r="E463" s="92">
        <v>0</v>
      </c>
      <c r="F463" s="92">
        <v>0</v>
      </c>
      <c r="G463" s="92">
        <v>0</v>
      </c>
      <c r="H463" s="92">
        <v>0</v>
      </c>
      <c r="I463" s="92">
        <v>0</v>
      </c>
      <c r="J463" s="92">
        <v>0</v>
      </c>
    </row>
    <row r="464" spans="1:10" x14ac:dyDescent="0.25">
      <c r="A464" s="61">
        <v>31107</v>
      </c>
      <c r="B464" s="96">
        <f t="shared" si="86"/>
        <v>1985</v>
      </c>
      <c r="C464" s="96">
        <f t="shared" si="87"/>
        <v>3</v>
      </c>
      <c r="D464" s="92">
        <v>0</v>
      </c>
      <c r="E464" s="92">
        <v>0</v>
      </c>
      <c r="F464" s="92">
        <v>0</v>
      </c>
      <c r="G464" s="92">
        <v>0</v>
      </c>
      <c r="H464" s="92">
        <v>0</v>
      </c>
      <c r="I464" s="92">
        <v>0</v>
      </c>
      <c r="J464" s="92">
        <v>0</v>
      </c>
    </row>
    <row r="465" spans="1:10" x14ac:dyDescent="0.25">
      <c r="A465" s="61">
        <v>31138</v>
      </c>
      <c r="B465" s="96">
        <f t="shared" si="86"/>
        <v>1985</v>
      </c>
      <c r="C465" s="96">
        <f t="shared" si="87"/>
        <v>4</v>
      </c>
      <c r="D465" s="92">
        <v>0</v>
      </c>
      <c r="E465" s="92">
        <v>0</v>
      </c>
      <c r="F465" s="92">
        <v>0</v>
      </c>
      <c r="G465" s="92">
        <v>0</v>
      </c>
      <c r="H465" s="92">
        <v>0</v>
      </c>
      <c r="I465" s="92">
        <v>0</v>
      </c>
      <c r="J465" s="92">
        <v>0</v>
      </c>
    </row>
    <row r="466" spans="1:10" x14ac:dyDescent="0.25">
      <c r="A466" s="61">
        <v>31168</v>
      </c>
      <c r="B466" s="96">
        <f t="shared" si="86"/>
        <v>1985</v>
      </c>
      <c r="C466" s="96">
        <f t="shared" si="87"/>
        <v>5</v>
      </c>
      <c r="D466" s="92">
        <v>700.29472715782038</v>
      </c>
      <c r="E466" s="92">
        <v>860.516399952283</v>
      </c>
      <c r="F466" s="92">
        <v>1350.1826359083939</v>
      </c>
      <c r="G466" s="92">
        <v>1387.0876279565566</v>
      </c>
      <c r="H466" s="92">
        <v>1417.6917677038136</v>
      </c>
      <c r="I466" s="92">
        <v>1990.1692053289723</v>
      </c>
      <c r="J466" s="92">
        <v>2025.273953862591</v>
      </c>
    </row>
    <row r="467" spans="1:10" x14ac:dyDescent="0.25">
      <c r="A467" s="61">
        <v>31199</v>
      </c>
      <c r="B467" s="96">
        <f t="shared" si="86"/>
        <v>1985</v>
      </c>
      <c r="C467" s="96">
        <f t="shared" si="87"/>
        <v>6</v>
      </c>
      <c r="D467" s="92">
        <v>0</v>
      </c>
      <c r="E467" s="92">
        <v>0</v>
      </c>
      <c r="F467" s="92">
        <v>0</v>
      </c>
      <c r="G467" s="92">
        <v>0</v>
      </c>
      <c r="H467" s="92">
        <v>0</v>
      </c>
      <c r="I467" s="92">
        <v>0</v>
      </c>
      <c r="J467" s="92">
        <v>0</v>
      </c>
    </row>
    <row r="468" spans="1:10" x14ac:dyDescent="0.25">
      <c r="A468" s="61">
        <v>31229</v>
      </c>
      <c r="B468" s="96">
        <f t="shared" si="86"/>
        <v>1985</v>
      </c>
      <c r="C468" s="96">
        <f t="shared" si="87"/>
        <v>7</v>
      </c>
      <c r="D468" s="92">
        <v>0</v>
      </c>
      <c r="E468" s="92">
        <v>0</v>
      </c>
      <c r="F468" s="92">
        <v>0</v>
      </c>
      <c r="G468" s="92">
        <v>0</v>
      </c>
      <c r="H468" s="92">
        <v>0</v>
      </c>
      <c r="I468" s="92">
        <v>0</v>
      </c>
      <c r="J468" s="92">
        <v>0</v>
      </c>
    </row>
    <row r="469" spans="1:10" x14ac:dyDescent="0.25">
      <c r="A469" s="61">
        <v>31260</v>
      </c>
      <c r="B469" s="96">
        <f t="shared" si="86"/>
        <v>1985</v>
      </c>
      <c r="C469" s="96">
        <f t="shared" si="87"/>
        <v>8</v>
      </c>
      <c r="D469" s="92">
        <v>0</v>
      </c>
      <c r="E469" s="92">
        <v>0</v>
      </c>
      <c r="F469" s="92">
        <v>0</v>
      </c>
      <c r="G469" s="92">
        <v>0</v>
      </c>
      <c r="H469" s="92">
        <v>0</v>
      </c>
      <c r="I469" s="92">
        <v>0</v>
      </c>
      <c r="J469" s="92">
        <v>0</v>
      </c>
    </row>
    <row r="470" spans="1:10" x14ac:dyDescent="0.25">
      <c r="A470" s="61">
        <v>31291</v>
      </c>
      <c r="B470" s="96">
        <f t="shared" si="86"/>
        <v>1985</v>
      </c>
      <c r="C470" s="96">
        <f t="shared" si="87"/>
        <v>9</v>
      </c>
      <c r="D470" s="92">
        <v>0</v>
      </c>
      <c r="E470" s="92">
        <v>0</v>
      </c>
      <c r="F470" s="92">
        <v>0</v>
      </c>
      <c r="G470" s="92">
        <v>0</v>
      </c>
      <c r="H470" s="92">
        <v>0</v>
      </c>
      <c r="I470" s="92">
        <v>0</v>
      </c>
      <c r="J470" s="92">
        <v>0</v>
      </c>
    </row>
    <row r="471" spans="1:10" x14ac:dyDescent="0.25">
      <c r="A471" s="61">
        <v>31321</v>
      </c>
      <c r="B471" s="96">
        <f t="shared" si="86"/>
        <v>1985</v>
      </c>
      <c r="C471" s="96">
        <f t="shared" si="87"/>
        <v>10</v>
      </c>
      <c r="D471" s="92">
        <v>0</v>
      </c>
      <c r="E471" s="92">
        <v>0</v>
      </c>
      <c r="F471" s="92">
        <v>0</v>
      </c>
      <c r="G471" s="92">
        <v>0</v>
      </c>
      <c r="H471" s="92">
        <v>0</v>
      </c>
      <c r="I471" s="92">
        <v>0</v>
      </c>
      <c r="J471" s="92">
        <v>0</v>
      </c>
    </row>
    <row r="472" spans="1:10" x14ac:dyDescent="0.25">
      <c r="A472" s="61">
        <v>31352</v>
      </c>
      <c r="B472" s="96">
        <f t="shared" si="86"/>
        <v>1985</v>
      </c>
      <c r="C472" s="96">
        <f t="shared" si="87"/>
        <v>11</v>
      </c>
      <c r="D472" s="92">
        <v>0</v>
      </c>
      <c r="E472" s="92">
        <v>0</v>
      </c>
      <c r="F472" s="92">
        <v>0</v>
      </c>
      <c r="G472" s="92">
        <v>0</v>
      </c>
      <c r="H472" s="92">
        <v>0</v>
      </c>
      <c r="I472" s="92">
        <v>0</v>
      </c>
      <c r="J472" s="92">
        <v>0</v>
      </c>
    </row>
    <row r="473" spans="1:10" x14ac:dyDescent="0.25">
      <c r="A473" s="61">
        <v>31382</v>
      </c>
      <c r="B473" s="96">
        <f t="shared" si="86"/>
        <v>1985</v>
      </c>
      <c r="C473" s="96">
        <f t="shared" si="87"/>
        <v>12</v>
      </c>
      <c r="D473" s="92">
        <v>0</v>
      </c>
      <c r="E473" s="92">
        <v>0</v>
      </c>
      <c r="F473" s="92">
        <v>0</v>
      </c>
      <c r="G473" s="92">
        <v>0</v>
      </c>
      <c r="H473" s="92">
        <v>0</v>
      </c>
      <c r="I473" s="92">
        <v>0</v>
      </c>
      <c r="J473" s="92">
        <v>0</v>
      </c>
    </row>
    <row r="474" spans="1:10" x14ac:dyDescent="0.25">
      <c r="A474" s="61">
        <v>31413</v>
      </c>
      <c r="B474" s="96">
        <f t="shared" si="86"/>
        <v>1986</v>
      </c>
      <c r="C474" s="96">
        <f t="shared" si="87"/>
        <v>1</v>
      </c>
      <c r="D474" s="92">
        <v>0</v>
      </c>
      <c r="E474" s="92">
        <v>0</v>
      </c>
      <c r="F474" s="92">
        <v>0</v>
      </c>
      <c r="G474" s="92">
        <v>0</v>
      </c>
      <c r="H474" s="92">
        <v>0</v>
      </c>
      <c r="I474" s="92">
        <v>0</v>
      </c>
      <c r="J474" s="92">
        <v>0</v>
      </c>
    </row>
    <row r="475" spans="1:10" x14ac:dyDescent="0.25">
      <c r="A475" s="61">
        <v>31444</v>
      </c>
      <c r="B475" s="96">
        <f t="shared" si="86"/>
        <v>1986</v>
      </c>
      <c r="C475" s="96">
        <f t="shared" si="87"/>
        <v>2</v>
      </c>
      <c r="D475" s="92">
        <v>0</v>
      </c>
      <c r="E475" s="92">
        <v>0</v>
      </c>
      <c r="F475" s="92">
        <v>0</v>
      </c>
      <c r="G475" s="92">
        <v>0</v>
      </c>
      <c r="H475" s="92">
        <v>0</v>
      </c>
      <c r="I475" s="92">
        <v>0</v>
      </c>
      <c r="J475" s="92">
        <v>0</v>
      </c>
    </row>
    <row r="476" spans="1:10" x14ac:dyDescent="0.25">
      <c r="A476" s="61">
        <v>31472</v>
      </c>
      <c r="B476" s="96">
        <f t="shared" si="86"/>
        <v>1986</v>
      </c>
      <c r="C476" s="96">
        <f t="shared" si="87"/>
        <v>3</v>
      </c>
      <c r="D476" s="92">
        <v>734.16189905366673</v>
      </c>
      <c r="E476" s="92">
        <v>902.13210217905566</v>
      </c>
      <c r="F476" s="92">
        <v>1415.4792398206941</v>
      </c>
      <c r="G476" s="92">
        <v>1454.1690057091264</v>
      </c>
      <c r="H476" s="92">
        <v>1486.253201811729</v>
      </c>
      <c r="I476" s="92">
        <v>2086.4163994957025</v>
      </c>
      <c r="J476" s="92">
        <v>2123.218859731041</v>
      </c>
    </row>
    <row r="477" spans="1:10" x14ac:dyDescent="0.25">
      <c r="A477" s="61">
        <v>31503</v>
      </c>
      <c r="B477" s="96">
        <f t="shared" si="86"/>
        <v>1986</v>
      </c>
      <c r="C477" s="96">
        <f t="shared" si="87"/>
        <v>4</v>
      </c>
      <c r="D477" s="92">
        <v>0</v>
      </c>
      <c r="E477" s="92">
        <v>0</v>
      </c>
      <c r="F477" s="92">
        <v>0</v>
      </c>
      <c r="G477" s="92">
        <v>0</v>
      </c>
      <c r="H477" s="92">
        <v>0</v>
      </c>
      <c r="I477" s="92">
        <v>0</v>
      </c>
      <c r="J477" s="92">
        <v>0</v>
      </c>
    </row>
    <row r="478" spans="1:10" x14ac:dyDescent="0.25">
      <c r="A478" s="61">
        <v>31533</v>
      </c>
      <c r="B478" s="96">
        <f t="shared" si="86"/>
        <v>1986</v>
      </c>
      <c r="C478" s="96">
        <f t="shared" si="87"/>
        <v>5</v>
      </c>
      <c r="D478" s="92">
        <v>0</v>
      </c>
      <c r="E478" s="92">
        <v>0</v>
      </c>
      <c r="F478" s="92">
        <v>0</v>
      </c>
      <c r="G478" s="92">
        <v>0</v>
      </c>
      <c r="H478" s="92">
        <v>0</v>
      </c>
      <c r="I478" s="92">
        <v>0</v>
      </c>
      <c r="J478" s="92">
        <v>0</v>
      </c>
    </row>
    <row r="479" spans="1:10" x14ac:dyDescent="0.25">
      <c r="A479" s="61">
        <v>31564</v>
      </c>
      <c r="B479" s="96">
        <f t="shared" si="86"/>
        <v>1986</v>
      </c>
      <c r="C479" s="96">
        <f t="shared" si="87"/>
        <v>6</v>
      </c>
      <c r="D479" s="92">
        <v>0</v>
      </c>
      <c r="E479" s="92">
        <v>0</v>
      </c>
      <c r="F479" s="92">
        <v>0</v>
      </c>
      <c r="G479" s="92">
        <v>0</v>
      </c>
      <c r="H479" s="92">
        <v>0</v>
      </c>
      <c r="I479" s="92">
        <v>0</v>
      </c>
      <c r="J479" s="92">
        <v>0</v>
      </c>
    </row>
    <row r="480" spans="1:10" x14ac:dyDescent="0.25">
      <c r="A480" s="61">
        <v>31594</v>
      </c>
      <c r="B480" s="96">
        <f t="shared" si="86"/>
        <v>1986</v>
      </c>
      <c r="C480" s="96">
        <f t="shared" si="87"/>
        <v>7</v>
      </c>
      <c r="D480" s="92">
        <v>0</v>
      </c>
      <c r="E480" s="92">
        <v>0</v>
      </c>
      <c r="F480" s="92">
        <v>0</v>
      </c>
      <c r="G480" s="92">
        <v>0</v>
      </c>
      <c r="H480" s="92">
        <v>0</v>
      </c>
      <c r="I480" s="92">
        <v>0</v>
      </c>
      <c r="J480" s="92">
        <v>0</v>
      </c>
    </row>
    <row r="481" spans="1:10" x14ac:dyDescent="0.25">
      <c r="A481" s="61">
        <v>31625</v>
      </c>
      <c r="B481" s="96">
        <f t="shared" si="86"/>
        <v>1986</v>
      </c>
      <c r="C481" s="96">
        <f t="shared" si="87"/>
        <v>8</v>
      </c>
      <c r="D481" s="92">
        <v>0</v>
      </c>
      <c r="E481" s="92">
        <v>0</v>
      </c>
      <c r="F481" s="92">
        <v>0</v>
      </c>
      <c r="G481" s="92">
        <v>0</v>
      </c>
      <c r="H481" s="92">
        <v>0</v>
      </c>
      <c r="I481" s="92">
        <v>0</v>
      </c>
      <c r="J481" s="92">
        <v>0</v>
      </c>
    </row>
    <row r="482" spans="1:10" x14ac:dyDescent="0.25">
      <c r="A482" s="61">
        <v>31656</v>
      </c>
      <c r="B482" s="96">
        <f t="shared" si="86"/>
        <v>1986</v>
      </c>
      <c r="C482" s="96">
        <f t="shared" si="87"/>
        <v>9</v>
      </c>
      <c r="D482" s="92">
        <v>0</v>
      </c>
      <c r="E482" s="92">
        <v>0</v>
      </c>
      <c r="F482" s="92">
        <v>0</v>
      </c>
      <c r="G482" s="92">
        <v>0</v>
      </c>
      <c r="H482" s="92">
        <v>0</v>
      </c>
      <c r="I482" s="92">
        <v>0</v>
      </c>
      <c r="J482" s="92">
        <v>0</v>
      </c>
    </row>
    <row r="483" spans="1:10" x14ac:dyDescent="0.25">
      <c r="A483" s="61">
        <v>31686</v>
      </c>
      <c r="B483" s="96">
        <f t="shared" si="86"/>
        <v>1986</v>
      </c>
      <c r="C483" s="96">
        <f t="shared" si="87"/>
        <v>10</v>
      </c>
      <c r="D483" s="92">
        <v>0</v>
      </c>
      <c r="E483" s="92">
        <v>0</v>
      </c>
      <c r="F483" s="92">
        <v>0</v>
      </c>
      <c r="G483" s="92">
        <v>0</v>
      </c>
      <c r="H483" s="92">
        <v>0</v>
      </c>
      <c r="I483" s="92">
        <v>0</v>
      </c>
      <c r="J483" s="92">
        <v>0</v>
      </c>
    </row>
    <row r="484" spans="1:10" x14ac:dyDescent="0.25">
      <c r="A484" s="61">
        <v>31717</v>
      </c>
      <c r="B484" s="96">
        <f t="shared" si="86"/>
        <v>1986</v>
      </c>
      <c r="C484" s="96">
        <f t="shared" si="87"/>
        <v>11</v>
      </c>
      <c r="D484" s="92">
        <v>0</v>
      </c>
      <c r="E484" s="92">
        <v>0</v>
      </c>
      <c r="F484" s="92">
        <v>0</v>
      </c>
      <c r="G484" s="92">
        <v>0</v>
      </c>
      <c r="H484" s="92">
        <v>0</v>
      </c>
      <c r="I484" s="92">
        <v>0</v>
      </c>
      <c r="J484" s="92">
        <v>0</v>
      </c>
    </row>
    <row r="485" spans="1:10" x14ac:dyDescent="0.25">
      <c r="A485" s="61">
        <v>31747</v>
      </c>
      <c r="B485" s="96">
        <f t="shared" si="86"/>
        <v>1986</v>
      </c>
      <c r="C485" s="96">
        <f t="shared" si="87"/>
        <v>12</v>
      </c>
      <c r="D485" s="92">
        <v>0</v>
      </c>
      <c r="E485" s="92">
        <v>0</v>
      </c>
      <c r="F485" s="92">
        <v>0</v>
      </c>
      <c r="G485" s="92">
        <v>0</v>
      </c>
      <c r="H485" s="92">
        <v>0</v>
      </c>
      <c r="I485" s="92">
        <v>0</v>
      </c>
      <c r="J485" s="92">
        <v>0</v>
      </c>
    </row>
    <row r="486" spans="1:10" x14ac:dyDescent="0.25">
      <c r="A486" s="61">
        <v>31778</v>
      </c>
      <c r="B486" s="96">
        <f t="shared" si="86"/>
        <v>1987</v>
      </c>
      <c r="C486" s="96">
        <f t="shared" si="87"/>
        <v>1</v>
      </c>
      <c r="D486" s="92">
        <v>0</v>
      </c>
      <c r="E486" s="92">
        <v>0</v>
      </c>
      <c r="F486" s="92">
        <v>0</v>
      </c>
      <c r="G486" s="92">
        <v>0</v>
      </c>
      <c r="H486" s="92">
        <v>0</v>
      </c>
      <c r="I486" s="92">
        <v>0</v>
      </c>
      <c r="J486" s="92">
        <v>0</v>
      </c>
    </row>
    <row r="487" spans="1:10" x14ac:dyDescent="0.25">
      <c r="A487" s="61">
        <v>31809</v>
      </c>
      <c r="B487" s="96">
        <f t="shared" si="86"/>
        <v>1987</v>
      </c>
      <c r="C487" s="96">
        <f t="shared" si="87"/>
        <v>2</v>
      </c>
      <c r="D487" s="92">
        <v>0</v>
      </c>
      <c r="E487" s="92">
        <v>0</v>
      </c>
      <c r="F487" s="92">
        <v>0</v>
      </c>
      <c r="G487" s="92">
        <v>0</v>
      </c>
      <c r="H487" s="92">
        <v>0</v>
      </c>
      <c r="I487" s="92">
        <v>0</v>
      </c>
      <c r="J487" s="92">
        <v>0</v>
      </c>
    </row>
    <row r="488" spans="1:10" x14ac:dyDescent="0.25">
      <c r="A488" s="61">
        <v>31837</v>
      </c>
      <c r="B488" s="96">
        <f t="shared" si="86"/>
        <v>1987</v>
      </c>
      <c r="C488" s="96">
        <f t="shared" si="87"/>
        <v>3</v>
      </c>
      <c r="D488" s="92">
        <v>0</v>
      </c>
      <c r="E488" s="92">
        <v>0</v>
      </c>
      <c r="F488" s="92">
        <v>0</v>
      </c>
      <c r="G488" s="92">
        <v>0</v>
      </c>
      <c r="H488" s="92">
        <v>0</v>
      </c>
      <c r="I488" s="92">
        <v>0</v>
      </c>
      <c r="J488" s="92">
        <v>0</v>
      </c>
    </row>
    <row r="489" spans="1:10" x14ac:dyDescent="0.25">
      <c r="A489" s="61">
        <v>31868</v>
      </c>
      <c r="B489" s="96">
        <f t="shared" si="86"/>
        <v>1987</v>
      </c>
      <c r="C489" s="96">
        <f t="shared" si="87"/>
        <v>4</v>
      </c>
      <c r="D489" s="92">
        <v>0</v>
      </c>
      <c r="E489" s="92">
        <v>0</v>
      </c>
      <c r="F489" s="92">
        <v>0</v>
      </c>
      <c r="G489" s="92">
        <v>0</v>
      </c>
      <c r="H489" s="92">
        <v>0</v>
      </c>
      <c r="I489" s="92">
        <v>0</v>
      </c>
      <c r="J489" s="92">
        <v>0</v>
      </c>
    </row>
    <row r="490" spans="1:10" x14ac:dyDescent="0.25">
      <c r="A490" s="61">
        <v>31898</v>
      </c>
      <c r="B490" s="96">
        <f t="shared" si="86"/>
        <v>1987</v>
      </c>
      <c r="C490" s="96">
        <f t="shared" si="87"/>
        <v>5</v>
      </c>
      <c r="D490" s="92">
        <v>0</v>
      </c>
      <c r="E490" s="92">
        <v>0</v>
      </c>
      <c r="F490" s="92">
        <v>0</v>
      </c>
      <c r="G490" s="92">
        <v>0</v>
      </c>
      <c r="H490" s="92">
        <v>0</v>
      </c>
      <c r="I490" s="92">
        <v>0</v>
      </c>
      <c r="J490" s="92">
        <v>0</v>
      </c>
    </row>
    <row r="491" spans="1:10" x14ac:dyDescent="0.25">
      <c r="A491" s="61">
        <v>31929</v>
      </c>
      <c r="B491" s="96">
        <f t="shared" si="86"/>
        <v>1987</v>
      </c>
      <c r="C491" s="96">
        <f t="shared" si="87"/>
        <v>6</v>
      </c>
      <c r="D491" s="92">
        <v>0</v>
      </c>
      <c r="E491" s="92">
        <v>0</v>
      </c>
      <c r="F491" s="92">
        <v>0</v>
      </c>
      <c r="G491" s="92">
        <v>0</v>
      </c>
      <c r="H491" s="92">
        <v>0</v>
      </c>
      <c r="I491" s="92">
        <v>0</v>
      </c>
      <c r="J491" s="92">
        <v>0</v>
      </c>
    </row>
    <row r="492" spans="1:10" x14ac:dyDescent="0.25">
      <c r="A492" s="61">
        <v>31959</v>
      </c>
      <c r="B492" s="96">
        <f t="shared" si="86"/>
        <v>1987</v>
      </c>
      <c r="C492" s="96">
        <f t="shared" si="87"/>
        <v>7</v>
      </c>
      <c r="D492" s="92">
        <v>0</v>
      </c>
      <c r="E492" s="92">
        <v>0</v>
      </c>
      <c r="F492" s="92">
        <v>0</v>
      </c>
      <c r="G492" s="92">
        <v>0</v>
      </c>
      <c r="H492" s="92">
        <v>0</v>
      </c>
      <c r="I492" s="92">
        <v>0</v>
      </c>
      <c r="J492" s="92">
        <v>0</v>
      </c>
    </row>
    <row r="493" spans="1:10" x14ac:dyDescent="0.25">
      <c r="A493" s="61">
        <v>31990</v>
      </c>
      <c r="B493" s="96">
        <f t="shared" si="86"/>
        <v>1987</v>
      </c>
      <c r="C493" s="96">
        <f t="shared" si="87"/>
        <v>8</v>
      </c>
      <c r="D493" s="92">
        <v>636.6911167157981</v>
      </c>
      <c r="E493" s="92">
        <v>782.36080665848715</v>
      </c>
      <c r="F493" s="92">
        <v>1227.5535669327728</v>
      </c>
      <c r="G493" s="92">
        <v>1261.1066977622686</v>
      </c>
      <c r="H493" s="92">
        <v>1288.9312452794115</v>
      </c>
      <c r="I493" s="92">
        <v>1809.4139576589071</v>
      </c>
      <c r="J493" s="92">
        <v>1841.330350399159</v>
      </c>
    </row>
    <row r="494" spans="1:10" x14ac:dyDescent="0.25">
      <c r="A494" s="61">
        <v>32021</v>
      </c>
      <c r="B494" s="96">
        <f t="shared" si="86"/>
        <v>1987</v>
      </c>
      <c r="C494" s="96">
        <f t="shared" si="87"/>
        <v>9</v>
      </c>
      <c r="D494" s="92">
        <v>0</v>
      </c>
      <c r="E494" s="92">
        <v>0</v>
      </c>
      <c r="F494" s="92">
        <v>0</v>
      </c>
      <c r="G494" s="92">
        <v>0</v>
      </c>
      <c r="H494" s="92">
        <v>0</v>
      </c>
      <c r="I494" s="92">
        <v>0</v>
      </c>
      <c r="J494" s="92">
        <v>0</v>
      </c>
    </row>
    <row r="495" spans="1:10" x14ac:dyDescent="0.25">
      <c r="A495" s="61">
        <v>32051</v>
      </c>
      <c r="B495" s="96">
        <f t="shared" si="86"/>
        <v>1987</v>
      </c>
      <c r="C495" s="96">
        <f t="shared" si="87"/>
        <v>10</v>
      </c>
      <c r="D495" s="92">
        <v>0</v>
      </c>
      <c r="E495" s="92">
        <v>0</v>
      </c>
      <c r="F495" s="92">
        <v>0</v>
      </c>
      <c r="G495" s="92">
        <v>0</v>
      </c>
      <c r="H495" s="92">
        <v>0</v>
      </c>
      <c r="I495" s="92">
        <v>0</v>
      </c>
      <c r="J495" s="92">
        <v>0</v>
      </c>
    </row>
    <row r="496" spans="1:10" x14ac:dyDescent="0.25">
      <c r="A496" s="61">
        <v>32082</v>
      </c>
      <c r="B496" s="96">
        <f t="shared" si="86"/>
        <v>1987</v>
      </c>
      <c r="C496" s="96">
        <f t="shared" si="87"/>
        <v>11</v>
      </c>
      <c r="D496" s="92">
        <v>0</v>
      </c>
      <c r="E496" s="92">
        <v>0</v>
      </c>
      <c r="F496" s="92">
        <v>0</v>
      </c>
      <c r="G496" s="92">
        <v>0</v>
      </c>
      <c r="H496" s="92">
        <v>0</v>
      </c>
      <c r="I496" s="92">
        <v>0</v>
      </c>
      <c r="J496" s="92">
        <v>0</v>
      </c>
    </row>
    <row r="497" spans="1:10" x14ac:dyDescent="0.25">
      <c r="A497" s="61">
        <v>32112</v>
      </c>
      <c r="B497" s="96">
        <f t="shared" si="86"/>
        <v>1987</v>
      </c>
      <c r="C497" s="96">
        <f t="shared" si="87"/>
        <v>12</v>
      </c>
      <c r="D497" s="92">
        <v>0</v>
      </c>
      <c r="E497" s="92">
        <v>0</v>
      </c>
      <c r="F497" s="92">
        <v>0</v>
      </c>
      <c r="G497" s="92">
        <v>0</v>
      </c>
      <c r="H497" s="92">
        <v>0</v>
      </c>
      <c r="I497" s="92">
        <v>0</v>
      </c>
      <c r="J497" s="92">
        <v>0</v>
      </c>
    </row>
    <row r="498" spans="1:10" x14ac:dyDescent="0.25">
      <c r="A498" s="61">
        <v>32143</v>
      </c>
      <c r="B498" s="96">
        <f t="shared" si="86"/>
        <v>1988</v>
      </c>
      <c r="C498" s="96">
        <f t="shared" si="87"/>
        <v>1</v>
      </c>
      <c r="D498" s="92">
        <v>0</v>
      </c>
      <c r="E498" s="92">
        <v>0</v>
      </c>
      <c r="F498" s="92">
        <v>0</v>
      </c>
      <c r="G498" s="92">
        <v>0</v>
      </c>
      <c r="H498" s="92">
        <v>0</v>
      </c>
      <c r="I498" s="92">
        <v>0</v>
      </c>
      <c r="J498" s="92">
        <v>0</v>
      </c>
    </row>
    <row r="499" spans="1:10" x14ac:dyDescent="0.25">
      <c r="A499" s="61">
        <v>32174</v>
      </c>
      <c r="B499" s="96">
        <f t="shared" si="86"/>
        <v>1988</v>
      </c>
      <c r="C499" s="96">
        <f t="shared" si="87"/>
        <v>2</v>
      </c>
      <c r="D499" s="92">
        <v>0</v>
      </c>
      <c r="E499" s="92">
        <v>0</v>
      </c>
      <c r="F499" s="92">
        <v>0</v>
      </c>
      <c r="G499" s="92">
        <v>0</v>
      </c>
      <c r="H499" s="92">
        <v>0</v>
      </c>
      <c r="I499" s="92">
        <v>0</v>
      </c>
      <c r="J499" s="92">
        <v>0</v>
      </c>
    </row>
    <row r="500" spans="1:10" x14ac:dyDescent="0.25">
      <c r="A500" s="61">
        <v>32203</v>
      </c>
      <c r="B500" s="96">
        <f t="shared" si="86"/>
        <v>1988</v>
      </c>
      <c r="C500" s="96">
        <f t="shared" si="87"/>
        <v>3</v>
      </c>
      <c r="D500" s="92">
        <v>738.20156702753127</v>
      </c>
      <c r="E500" s="92">
        <v>907.09601295413859</v>
      </c>
      <c r="F500" s="92">
        <v>1423.2678027523095</v>
      </c>
      <c r="G500" s="92">
        <v>1462.1704560275393</v>
      </c>
      <c r="H500" s="92">
        <v>1494.4311928899251</v>
      </c>
      <c r="I500" s="92">
        <v>2097.8967412569036</v>
      </c>
      <c r="J500" s="92">
        <v>2134.9017041284642</v>
      </c>
    </row>
    <row r="501" spans="1:10" x14ac:dyDescent="0.25">
      <c r="A501" s="61">
        <v>32234</v>
      </c>
      <c r="B501" s="96">
        <f t="shared" si="86"/>
        <v>1988</v>
      </c>
      <c r="C501" s="96">
        <f t="shared" si="87"/>
        <v>4</v>
      </c>
      <c r="D501" s="92">
        <v>0</v>
      </c>
      <c r="E501" s="92">
        <v>0</v>
      </c>
      <c r="F501" s="92">
        <v>0</v>
      </c>
      <c r="G501" s="92">
        <v>0</v>
      </c>
      <c r="H501" s="92">
        <v>0</v>
      </c>
      <c r="I501" s="92">
        <v>0</v>
      </c>
      <c r="J501" s="92">
        <v>0</v>
      </c>
    </row>
    <row r="502" spans="1:10" x14ac:dyDescent="0.25">
      <c r="A502" s="61">
        <v>32264</v>
      </c>
      <c r="B502" s="96">
        <f t="shared" si="86"/>
        <v>1988</v>
      </c>
      <c r="C502" s="96">
        <f t="shared" si="87"/>
        <v>5</v>
      </c>
      <c r="D502" s="92">
        <v>0</v>
      </c>
      <c r="E502" s="92">
        <v>0</v>
      </c>
      <c r="F502" s="92">
        <v>0</v>
      </c>
      <c r="G502" s="92">
        <v>0</v>
      </c>
      <c r="H502" s="92">
        <v>0</v>
      </c>
      <c r="I502" s="92">
        <v>0</v>
      </c>
      <c r="J502" s="92">
        <v>0</v>
      </c>
    </row>
    <row r="503" spans="1:10" x14ac:dyDescent="0.25">
      <c r="A503" s="61">
        <v>32295</v>
      </c>
      <c r="B503" s="96">
        <f t="shared" si="86"/>
        <v>1988</v>
      </c>
      <c r="C503" s="96">
        <f t="shared" si="87"/>
        <v>6</v>
      </c>
      <c r="D503" s="92">
        <v>0</v>
      </c>
      <c r="E503" s="92">
        <v>0</v>
      </c>
      <c r="F503" s="92">
        <v>0</v>
      </c>
      <c r="G503" s="92">
        <v>0</v>
      </c>
      <c r="H503" s="92">
        <v>0</v>
      </c>
      <c r="I503" s="92">
        <v>0</v>
      </c>
      <c r="J503" s="92">
        <v>0</v>
      </c>
    </row>
    <row r="504" spans="1:10" x14ac:dyDescent="0.25">
      <c r="A504" s="61">
        <v>32325</v>
      </c>
      <c r="B504" s="96">
        <f t="shared" si="86"/>
        <v>1988</v>
      </c>
      <c r="C504" s="96">
        <f t="shared" si="87"/>
        <v>7</v>
      </c>
      <c r="D504" s="92">
        <v>0</v>
      </c>
      <c r="E504" s="92">
        <v>0</v>
      </c>
      <c r="F504" s="92">
        <v>0</v>
      </c>
      <c r="G504" s="92">
        <v>0</v>
      </c>
      <c r="H504" s="92">
        <v>0</v>
      </c>
      <c r="I504" s="92">
        <v>0</v>
      </c>
      <c r="J504" s="92">
        <v>0</v>
      </c>
    </row>
    <row r="505" spans="1:10" x14ac:dyDescent="0.25">
      <c r="A505" s="61">
        <v>32356</v>
      </c>
      <c r="B505" s="96">
        <f t="shared" si="86"/>
        <v>1988</v>
      </c>
      <c r="C505" s="96">
        <f t="shared" si="87"/>
        <v>8</v>
      </c>
      <c r="D505" s="92">
        <v>0</v>
      </c>
      <c r="E505" s="92">
        <v>0</v>
      </c>
      <c r="F505" s="92">
        <v>0</v>
      </c>
      <c r="G505" s="92">
        <v>0</v>
      </c>
      <c r="H505" s="92">
        <v>0</v>
      </c>
      <c r="I505" s="92">
        <v>0</v>
      </c>
      <c r="J505" s="92">
        <v>0</v>
      </c>
    </row>
    <row r="506" spans="1:10" x14ac:dyDescent="0.25">
      <c r="A506" s="61">
        <v>32387</v>
      </c>
      <c r="B506" s="96">
        <f t="shared" si="86"/>
        <v>1988</v>
      </c>
      <c r="C506" s="96">
        <f t="shared" si="87"/>
        <v>9</v>
      </c>
      <c r="D506" s="92">
        <v>0</v>
      </c>
      <c r="E506" s="92">
        <v>0</v>
      </c>
      <c r="F506" s="92">
        <v>0</v>
      </c>
      <c r="G506" s="92">
        <v>0</v>
      </c>
      <c r="H506" s="92">
        <v>0</v>
      </c>
      <c r="I506" s="92">
        <v>0</v>
      </c>
      <c r="J506" s="92">
        <v>0</v>
      </c>
    </row>
    <row r="507" spans="1:10" x14ac:dyDescent="0.25">
      <c r="A507" s="61">
        <v>32417</v>
      </c>
      <c r="B507" s="96">
        <f t="shared" si="86"/>
        <v>1988</v>
      </c>
      <c r="C507" s="96">
        <f t="shared" si="87"/>
        <v>10</v>
      </c>
      <c r="D507" s="92">
        <v>0</v>
      </c>
      <c r="E507" s="92">
        <v>0</v>
      </c>
      <c r="F507" s="92">
        <v>0</v>
      </c>
      <c r="G507" s="92">
        <v>0</v>
      </c>
      <c r="H507" s="92">
        <v>0</v>
      </c>
      <c r="I507" s="92">
        <v>0</v>
      </c>
      <c r="J507" s="92">
        <v>0</v>
      </c>
    </row>
    <row r="508" spans="1:10" x14ac:dyDescent="0.25">
      <c r="A508" s="61">
        <v>32448</v>
      </c>
      <c r="B508" s="96">
        <f t="shared" si="86"/>
        <v>1988</v>
      </c>
      <c r="C508" s="96">
        <f t="shared" si="87"/>
        <v>11</v>
      </c>
      <c r="D508" s="92">
        <v>0</v>
      </c>
      <c r="E508" s="92">
        <v>0</v>
      </c>
      <c r="F508" s="92">
        <v>0</v>
      </c>
      <c r="G508" s="92">
        <v>0</v>
      </c>
      <c r="H508" s="92">
        <v>0</v>
      </c>
      <c r="I508" s="92">
        <v>0</v>
      </c>
      <c r="J508" s="92">
        <v>0</v>
      </c>
    </row>
    <row r="509" spans="1:10" x14ac:dyDescent="0.25">
      <c r="A509" s="61">
        <v>32478</v>
      </c>
      <c r="B509" s="96">
        <f t="shared" si="86"/>
        <v>1988</v>
      </c>
      <c r="C509" s="96">
        <f t="shared" si="87"/>
        <v>12</v>
      </c>
      <c r="D509" s="92">
        <v>0</v>
      </c>
      <c r="E509" s="92">
        <v>0</v>
      </c>
      <c r="F509" s="92">
        <v>0</v>
      </c>
      <c r="G509" s="92">
        <v>0</v>
      </c>
      <c r="H509" s="92">
        <v>0</v>
      </c>
      <c r="I509" s="92">
        <v>0</v>
      </c>
      <c r="J509" s="92">
        <v>0</v>
      </c>
    </row>
    <row r="510" spans="1:10" x14ac:dyDescent="0.25">
      <c r="A510" s="61">
        <v>32509</v>
      </c>
      <c r="B510" s="96">
        <f t="shared" si="86"/>
        <v>1989</v>
      </c>
      <c r="C510" s="96">
        <f t="shared" si="87"/>
        <v>1</v>
      </c>
      <c r="D510" s="92">
        <v>0</v>
      </c>
      <c r="E510" s="92">
        <v>0</v>
      </c>
      <c r="F510" s="92">
        <v>0</v>
      </c>
      <c r="G510" s="92">
        <v>0</v>
      </c>
      <c r="H510" s="92">
        <v>0</v>
      </c>
      <c r="I510" s="92">
        <v>0</v>
      </c>
      <c r="J510" s="92">
        <v>0</v>
      </c>
    </row>
    <row r="511" spans="1:10" x14ac:dyDescent="0.25">
      <c r="A511" s="61">
        <v>32540</v>
      </c>
      <c r="B511" s="96">
        <f t="shared" si="86"/>
        <v>1989</v>
      </c>
      <c r="C511" s="96">
        <f t="shared" si="87"/>
        <v>2</v>
      </c>
      <c r="D511" s="92">
        <v>0</v>
      </c>
      <c r="E511" s="92">
        <v>0</v>
      </c>
      <c r="F511" s="92">
        <v>0</v>
      </c>
      <c r="G511" s="92">
        <v>0</v>
      </c>
      <c r="H511" s="92">
        <v>0</v>
      </c>
      <c r="I511" s="92">
        <v>0</v>
      </c>
      <c r="J511" s="92">
        <v>0</v>
      </c>
    </row>
    <row r="512" spans="1:10" x14ac:dyDescent="0.25">
      <c r="A512" s="61">
        <v>32568</v>
      </c>
      <c r="B512" s="96">
        <f t="shared" si="86"/>
        <v>1989</v>
      </c>
      <c r="C512" s="96">
        <f t="shared" si="87"/>
        <v>3</v>
      </c>
      <c r="D512" s="92">
        <v>738.20156702753127</v>
      </c>
      <c r="E512" s="92">
        <v>907.09601295413859</v>
      </c>
      <c r="F512" s="92">
        <v>1423.2678027523095</v>
      </c>
      <c r="G512" s="92">
        <v>1462.1704560275393</v>
      </c>
      <c r="H512" s="92">
        <v>1494.4311928899251</v>
      </c>
      <c r="I512" s="92">
        <v>2097.8967412569036</v>
      </c>
      <c r="J512" s="92">
        <v>2134.9017041284642</v>
      </c>
    </row>
    <row r="513" spans="1:10" x14ac:dyDescent="0.25">
      <c r="A513" s="61">
        <v>32599</v>
      </c>
      <c r="B513" s="96">
        <f t="shared" si="86"/>
        <v>1989</v>
      </c>
      <c r="C513" s="96">
        <f t="shared" si="87"/>
        <v>4</v>
      </c>
      <c r="D513" s="92">
        <v>0</v>
      </c>
      <c r="E513" s="92">
        <v>0</v>
      </c>
      <c r="F513" s="92">
        <v>0</v>
      </c>
      <c r="G513" s="92">
        <v>0</v>
      </c>
      <c r="H513" s="92">
        <v>0</v>
      </c>
      <c r="I513" s="92">
        <v>0</v>
      </c>
      <c r="J513" s="92">
        <v>0</v>
      </c>
    </row>
    <row r="514" spans="1:10" x14ac:dyDescent="0.25">
      <c r="A514" s="61">
        <v>32629</v>
      </c>
      <c r="B514" s="96">
        <f t="shared" si="86"/>
        <v>1989</v>
      </c>
      <c r="C514" s="96">
        <f t="shared" si="87"/>
        <v>5</v>
      </c>
      <c r="D514" s="92">
        <v>0</v>
      </c>
      <c r="E514" s="92">
        <v>0</v>
      </c>
      <c r="F514" s="92">
        <v>0</v>
      </c>
      <c r="G514" s="92">
        <v>0</v>
      </c>
      <c r="H514" s="92">
        <v>0</v>
      </c>
      <c r="I514" s="92">
        <v>0</v>
      </c>
      <c r="J514" s="92">
        <v>0</v>
      </c>
    </row>
    <row r="515" spans="1:10" x14ac:dyDescent="0.25">
      <c r="A515" s="61">
        <v>32660</v>
      </c>
      <c r="B515" s="96">
        <f t="shared" si="86"/>
        <v>1989</v>
      </c>
      <c r="C515" s="96">
        <f t="shared" si="87"/>
        <v>6</v>
      </c>
      <c r="D515" s="92">
        <v>0</v>
      </c>
      <c r="E515" s="92">
        <v>0</v>
      </c>
      <c r="F515" s="92">
        <v>0</v>
      </c>
      <c r="G515" s="92">
        <v>0</v>
      </c>
      <c r="H515" s="92">
        <v>0</v>
      </c>
      <c r="I515" s="92">
        <v>0</v>
      </c>
      <c r="J515" s="92">
        <v>0</v>
      </c>
    </row>
    <row r="516" spans="1:10" x14ac:dyDescent="0.25">
      <c r="A516" s="61">
        <v>32690</v>
      </c>
      <c r="B516" s="96">
        <f t="shared" si="86"/>
        <v>1989</v>
      </c>
      <c r="C516" s="96">
        <f t="shared" si="87"/>
        <v>7</v>
      </c>
      <c r="D516" s="92">
        <v>0</v>
      </c>
      <c r="E516" s="92">
        <v>0</v>
      </c>
      <c r="F516" s="92">
        <v>0</v>
      </c>
      <c r="G516" s="92">
        <v>0</v>
      </c>
      <c r="H516" s="92">
        <v>0</v>
      </c>
      <c r="I516" s="92">
        <v>0</v>
      </c>
      <c r="J516" s="92">
        <v>0</v>
      </c>
    </row>
    <row r="517" spans="1:10" x14ac:dyDescent="0.25">
      <c r="A517" s="61">
        <v>32721</v>
      </c>
      <c r="B517" s="96">
        <f t="shared" si="86"/>
        <v>1989</v>
      </c>
      <c r="C517" s="96">
        <f t="shared" si="87"/>
        <v>8</v>
      </c>
      <c r="D517" s="92">
        <v>0</v>
      </c>
      <c r="E517" s="92">
        <v>0</v>
      </c>
      <c r="F517" s="92">
        <v>0</v>
      </c>
      <c r="G517" s="92">
        <v>0</v>
      </c>
      <c r="H517" s="92">
        <v>0</v>
      </c>
      <c r="I517" s="92">
        <v>0</v>
      </c>
      <c r="J517" s="92">
        <v>0</v>
      </c>
    </row>
    <row r="518" spans="1:10" x14ac:dyDescent="0.25">
      <c r="A518" s="61">
        <v>32752</v>
      </c>
      <c r="B518" s="96">
        <f t="shared" si="86"/>
        <v>1989</v>
      </c>
      <c r="C518" s="96">
        <f t="shared" si="87"/>
        <v>9</v>
      </c>
      <c r="D518" s="92">
        <v>0</v>
      </c>
      <c r="E518" s="92">
        <v>0</v>
      </c>
      <c r="F518" s="92">
        <v>0</v>
      </c>
      <c r="G518" s="92">
        <v>0</v>
      </c>
      <c r="H518" s="92">
        <v>0</v>
      </c>
      <c r="I518" s="92">
        <v>0</v>
      </c>
      <c r="J518" s="92">
        <v>0</v>
      </c>
    </row>
    <row r="519" spans="1:10" x14ac:dyDescent="0.25">
      <c r="A519" s="61">
        <v>32782</v>
      </c>
      <c r="B519" s="96">
        <f t="shared" ref="B519:B581" si="88">YEAR(A519)</f>
        <v>1989</v>
      </c>
      <c r="C519" s="96">
        <f t="shared" ref="C519:C581" si="89">MONTH(A519)</f>
        <v>10</v>
      </c>
      <c r="D519" s="92">
        <v>0</v>
      </c>
      <c r="E519" s="92">
        <v>0</v>
      </c>
      <c r="F519" s="92">
        <v>0</v>
      </c>
      <c r="G519" s="92">
        <v>0</v>
      </c>
      <c r="H519" s="92">
        <v>0</v>
      </c>
      <c r="I519" s="92">
        <v>0</v>
      </c>
      <c r="J519" s="92">
        <v>0</v>
      </c>
    </row>
    <row r="520" spans="1:10" x14ac:dyDescent="0.25">
      <c r="A520" s="61">
        <v>32813</v>
      </c>
      <c r="B520" s="96">
        <f t="shared" si="88"/>
        <v>1989</v>
      </c>
      <c r="C520" s="96">
        <f t="shared" si="89"/>
        <v>11</v>
      </c>
      <c r="D520" s="92">
        <v>0</v>
      </c>
      <c r="E520" s="92">
        <v>0</v>
      </c>
      <c r="F520" s="92">
        <v>0</v>
      </c>
      <c r="G520" s="92">
        <v>0</v>
      </c>
      <c r="H520" s="92">
        <v>0</v>
      </c>
      <c r="I520" s="92">
        <v>0</v>
      </c>
      <c r="J520" s="92">
        <v>0</v>
      </c>
    </row>
    <row r="521" spans="1:10" x14ac:dyDescent="0.25">
      <c r="A521" s="61">
        <v>32843</v>
      </c>
      <c r="B521" s="96">
        <f t="shared" si="88"/>
        <v>1989</v>
      </c>
      <c r="C521" s="96">
        <f t="shared" si="89"/>
        <v>12</v>
      </c>
      <c r="D521" s="92">
        <v>0</v>
      </c>
      <c r="E521" s="92">
        <v>0</v>
      </c>
      <c r="F521" s="92">
        <v>0</v>
      </c>
      <c r="G521" s="92">
        <v>0</v>
      </c>
      <c r="H521" s="92">
        <v>0</v>
      </c>
      <c r="I521" s="92">
        <v>0</v>
      </c>
      <c r="J521" s="92">
        <v>0</v>
      </c>
    </row>
    <row r="522" spans="1:10" x14ac:dyDescent="0.25">
      <c r="A522" s="61">
        <v>32874</v>
      </c>
      <c r="B522" s="96">
        <f t="shared" si="88"/>
        <v>1990</v>
      </c>
      <c r="C522" s="96">
        <f t="shared" si="89"/>
        <v>1</v>
      </c>
      <c r="D522" s="92">
        <v>0</v>
      </c>
      <c r="E522" s="92">
        <v>0</v>
      </c>
      <c r="F522" s="92">
        <v>0</v>
      </c>
      <c r="G522" s="92">
        <v>0</v>
      </c>
      <c r="H522" s="92">
        <v>0</v>
      </c>
      <c r="I522" s="92">
        <v>0</v>
      </c>
      <c r="J522" s="92">
        <v>0</v>
      </c>
    </row>
    <row r="523" spans="1:10" x14ac:dyDescent="0.25">
      <c r="A523" s="61">
        <v>32905</v>
      </c>
      <c r="B523" s="96">
        <f t="shared" si="88"/>
        <v>1990</v>
      </c>
      <c r="C523" s="96">
        <f t="shared" si="89"/>
        <v>2</v>
      </c>
      <c r="D523" s="92">
        <v>0</v>
      </c>
      <c r="E523" s="92">
        <v>0</v>
      </c>
      <c r="F523" s="92">
        <v>0</v>
      </c>
      <c r="G523" s="92">
        <v>0</v>
      </c>
      <c r="H523" s="92">
        <v>0</v>
      </c>
      <c r="I523" s="92">
        <v>0</v>
      </c>
      <c r="J523" s="92">
        <v>0</v>
      </c>
    </row>
    <row r="524" spans="1:10" x14ac:dyDescent="0.25">
      <c r="A524" s="61">
        <v>32933</v>
      </c>
      <c r="B524" s="96">
        <f t="shared" si="88"/>
        <v>1990</v>
      </c>
      <c r="C524" s="96">
        <f t="shared" si="89"/>
        <v>3</v>
      </c>
      <c r="D524" s="92">
        <v>738.20156702753127</v>
      </c>
      <c r="E524" s="92">
        <v>907.09601295413859</v>
      </c>
      <c r="F524" s="92">
        <v>1423.2678027523095</v>
      </c>
      <c r="G524" s="92">
        <v>1462.1704560275393</v>
      </c>
      <c r="H524" s="92">
        <v>1494.4311928899251</v>
      </c>
      <c r="I524" s="92">
        <v>2097.8967412569036</v>
      </c>
      <c r="J524" s="92">
        <v>2134.9017041284642</v>
      </c>
    </row>
    <row r="525" spans="1:10" x14ac:dyDescent="0.25">
      <c r="A525" s="61">
        <v>32964</v>
      </c>
      <c r="B525" s="96">
        <f t="shared" si="88"/>
        <v>1990</v>
      </c>
      <c r="C525" s="96">
        <f t="shared" si="89"/>
        <v>4</v>
      </c>
      <c r="D525" s="92">
        <v>0</v>
      </c>
      <c r="E525" s="92">
        <v>0</v>
      </c>
      <c r="F525" s="92">
        <v>0</v>
      </c>
      <c r="G525" s="92">
        <v>0</v>
      </c>
      <c r="H525" s="92">
        <v>0</v>
      </c>
      <c r="I525" s="92">
        <v>0</v>
      </c>
      <c r="J525" s="92">
        <v>0</v>
      </c>
    </row>
    <row r="526" spans="1:10" x14ac:dyDescent="0.25">
      <c r="A526" s="61">
        <v>32994</v>
      </c>
      <c r="B526" s="96">
        <f t="shared" si="88"/>
        <v>1990</v>
      </c>
      <c r="C526" s="96">
        <f t="shared" si="89"/>
        <v>5</v>
      </c>
      <c r="D526" s="92">
        <v>0</v>
      </c>
      <c r="E526" s="92">
        <v>0</v>
      </c>
      <c r="F526" s="92">
        <v>0</v>
      </c>
      <c r="G526" s="92">
        <v>0</v>
      </c>
      <c r="H526" s="92">
        <v>0</v>
      </c>
      <c r="I526" s="92">
        <v>0</v>
      </c>
      <c r="J526" s="92">
        <v>0</v>
      </c>
    </row>
    <row r="527" spans="1:10" x14ac:dyDescent="0.25">
      <c r="A527" s="61">
        <v>33025</v>
      </c>
      <c r="B527" s="96">
        <f t="shared" si="88"/>
        <v>1990</v>
      </c>
      <c r="C527" s="96">
        <f t="shared" si="89"/>
        <v>6</v>
      </c>
      <c r="D527" s="92">
        <v>0</v>
      </c>
      <c r="E527" s="92">
        <v>0</v>
      </c>
      <c r="F527" s="92">
        <v>0</v>
      </c>
      <c r="G527" s="92">
        <v>0</v>
      </c>
      <c r="H527" s="92">
        <v>0</v>
      </c>
      <c r="I527" s="92">
        <v>0</v>
      </c>
      <c r="J527" s="92">
        <v>0</v>
      </c>
    </row>
    <row r="528" spans="1:10" x14ac:dyDescent="0.25">
      <c r="A528" s="61">
        <v>33055</v>
      </c>
      <c r="B528" s="96">
        <f t="shared" si="88"/>
        <v>1990</v>
      </c>
      <c r="C528" s="96">
        <f t="shared" si="89"/>
        <v>7</v>
      </c>
      <c r="D528" s="92">
        <v>0</v>
      </c>
      <c r="E528" s="92">
        <v>0</v>
      </c>
      <c r="F528" s="92">
        <v>0</v>
      </c>
      <c r="G528" s="92">
        <v>0</v>
      </c>
      <c r="H528" s="92">
        <v>0</v>
      </c>
      <c r="I528" s="92">
        <v>0</v>
      </c>
      <c r="J528" s="92">
        <v>0</v>
      </c>
    </row>
    <row r="529" spans="1:10" x14ac:dyDescent="0.25">
      <c r="A529" s="61">
        <v>33086</v>
      </c>
      <c r="B529" s="96">
        <f t="shared" si="88"/>
        <v>1990</v>
      </c>
      <c r="C529" s="96">
        <f t="shared" si="89"/>
        <v>8</v>
      </c>
      <c r="D529" s="92">
        <v>0</v>
      </c>
      <c r="E529" s="92">
        <v>0</v>
      </c>
      <c r="F529" s="92">
        <v>0</v>
      </c>
      <c r="G529" s="92">
        <v>0</v>
      </c>
      <c r="H529" s="92">
        <v>0</v>
      </c>
      <c r="I529" s="92">
        <v>0</v>
      </c>
      <c r="J529" s="92">
        <v>0</v>
      </c>
    </row>
    <row r="530" spans="1:10" x14ac:dyDescent="0.25">
      <c r="A530" s="61">
        <v>33117</v>
      </c>
      <c r="B530" s="96">
        <f t="shared" si="88"/>
        <v>1990</v>
      </c>
      <c r="C530" s="96">
        <f t="shared" si="89"/>
        <v>9</v>
      </c>
      <c r="D530" s="92">
        <v>0</v>
      </c>
      <c r="E530" s="92">
        <v>0</v>
      </c>
      <c r="F530" s="92">
        <v>0</v>
      </c>
      <c r="G530" s="92">
        <v>0</v>
      </c>
      <c r="H530" s="92">
        <v>0</v>
      </c>
      <c r="I530" s="92">
        <v>0</v>
      </c>
      <c r="J530" s="92">
        <v>0</v>
      </c>
    </row>
    <row r="531" spans="1:10" x14ac:dyDescent="0.25">
      <c r="A531" s="61">
        <v>33147</v>
      </c>
      <c r="B531" s="96">
        <f t="shared" si="88"/>
        <v>1990</v>
      </c>
      <c r="C531" s="96">
        <f t="shared" si="89"/>
        <v>10</v>
      </c>
      <c r="D531" s="92">
        <v>0</v>
      </c>
      <c r="E531" s="92">
        <v>0</v>
      </c>
      <c r="F531" s="92">
        <v>0</v>
      </c>
      <c r="G531" s="92">
        <v>0</v>
      </c>
      <c r="H531" s="92">
        <v>0</v>
      </c>
      <c r="I531" s="92">
        <v>0</v>
      </c>
      <c r="J531" s="92">
        <v>0</v>
      </c>
    </row>
    <row r="532" spans="1:10" x14ac:dyDescent="0.25">
      <c r="A532" s="61">
        <v>33178</v>
      </c>
      <c r="B532" s="96">
        <f t="shared" si="88"/>
        <v>1990</v>
      </c>
      <c r="C532" s="96">
        <f t="shared" si="89"/>
        <v>11</v>
      </c>
      <c r="D532" s="92">
        <v>0</v>
      </c>
      <c r="E532" s="92">
        <v>0</v>
      </c>
      <c r="F532" s="92">
        <v>0</v>
      </c>
      <c r="G532" s="92">
        <v>0</v>
      </c>
      <c r="H532" s="92">
        <v>0</v>
      </c>
      <c r="I532" s="92">
        <v>0</v>
      </c>
      <c r="J532" s="92">
        <v>0</v>
      </c>
    </row>
    <row r="533" spans="1:10" x14ac:dyDescent="0.25">
      <c r="A533" s="61">
        <v>33208</v>
      </c>
      <c r="B533" s="96">
        <f t="shared" si="88"/>
        <v>1990</v>
      </c>
      <c r="C533" s="96">
        <f t="shared" si="89"/>
        <v>12</v>
      </c>
      <c r="D533" s="92">
        <v>0</v>
      </c>
      <c r="E533" s="92">
        <v>0</v>
      </c>
      <c r="F533" s="92">
        <v>0</v>
      </c>
      <c r="G533" s="92">
        <v>0</v>
      </c>
      <c r="H533" s="92">
        <v>0</v>
      </c>
      <c r="I533" s="92">
        <v>0</v>
      </c>
      <c r="J533" s="92">
        <v>0</v>
      </c>
    </row>
    <row r="534" spans="1:10" x14ac:dyDescent="0.25">
      <c r="A534" s="61">
        <v>33239</v>
      </c>
      <c r="B534" s="96">
        <f t="shared" si="88"/>
        <v>1991</v>
      </c>
      <c r="C534" s="96">
        <f t="shared" si="89"/>
        <v>1</v>
      </c>
      <c r="D534" s="92">
        <v>0</v>
      </c>
      <c r="E534" s="92">
        <v>0</v>
      </c>
      <c r="F534" s="92">
        <v>0</v>
      </c>
      <c r="G534" s="92">
        <v>0</v>
      </c>
      <c r="H534" s="92">
        <v>0</v>
      </c>
      <c r="I534" s="92">
        <v>0</v>
      </c>
      <c r="J534" s="92">
        <v>0</v>
      </c>
    </row>
    <row r="535" spans="1:10" x14ac:dyDescent="0.25">
      <c r="A535" s="61">
        <v>33270</v>
      </c>
      <c r="B535" s="96">
        <f t="shared" si="88"/>
        <v>1991</v>
      </c>
      <c r="C535" s="96">
        <f t="shared" si="89"/>
        <v>2</v>
      </c>
      <c r="D535" s="92">
        <v>0</v>
      </c>
      <c r="E535" s="92">
        <v>0</v>
      </c>
      <c r="F535" s="92">
        <v>0</v>
      </c>
      <c r="G535" s="92">
        <v>0</v>
      </c>
      <c r="H535" s="92">
        <v>0</v>
      </c>
      <c r="I535" s="92">
        <v>0</v>
      </c>
      <c r="J535" s="92">
        <v>0</v>
      </c>
    </row>
    <row r="536" spans="1:10" x14ac:dyDescent="0.25">
      <c r="A536" s="61">
        <v>33298</v>
      </c>
      <c r="B536" s="96">
        <f t="shared" si="88"/>
        <v>1991</v>
      </c>
      <c r="C536" s="96">
        <f t="shared" si="89"/>
        <v>3</v>
      </c>
      <c r="D536" s="92">
        <v>717.35180036825182</v>
      </c>
      <c r="E536" s="92">
        <v>881.475991198006</v>
      </c>
      <c r="F536" s="92">
        <v>1383.0690238462437</v>
      </c>
      <c r="G536" s="92">
        <v>1420.8729104980412</v>
      </c>
      <c r="H536" s="92">
        <v>1452.222475038556</v>
      </c>
      <c r="I536" s="92">
        <v>2038.643741149363</v>
      </c>
      <c r="J536" s="92">
        <v>2074.6035357693654</v>
      </c>
    </row>
    <row r="537" spans="1:10" x14ac:dyDescent="0.25">
      <c r="A537" s="61">
        <v>33329</v>
      </c>
      <c r="B537" s="96">
        <f t="shared" si="88"/>
        <v>1991</v>
      </c>
      <c r="C537" s="96">
        <f t="shared" si="89"/>
        <v>4</v>
      </c>
      <c r="D537" s="92">
        <v>0</v>
      </c>
      <c r="E537" s="92">
        <v>0</v>
      </c>
      <c r="F537" s="92">
        <v>0</v>
      </c>
      <c r="G537" s="92">
        <v>0</v>
      </c>
      <c r="H537" s="92">
        <v>0</v>
      </c>
      <c r="I537" s="92">
        <v>0</v>
      </c>
      <c r="J537" s="92">
        <v>0</v>
      </c>
    </row>
    <row r="538" spans="1:10" x14ac:dyDescent="0.25">
      <c r="A538" s="61">
        <v>33359</v>
      </c>
      <c r="B538" s="96">
        <f t="shared" si="88"/>
        <v>1991</v>
      </c>
      <c r="C538" s="96">
        <f t="shared" si="89"/>
        <v>5</v>
      </c>
      <c r="D538" s="92">
        <v>0</v>
      </c>
      <c r="E538" s="92">
        <v>0</v>
      </c>
      <c r="F538" s="92">
        <v>0</v>
      </c>
      <c r="G538" s="92">
        <v>0</v>
      </c>
      <c r="H538" s="92">
        <v>0</v>
      </c>
      <c r="I538" s="92">
        <v>0</v>
      </c>
      <c r="J538" s="92">
        <v>0</v>
      </c>
    </row>
    <row r="539" spans="1:10" x14ac:dyDescent="0.25">
      <c r="A539" s="61">
        <v>33390</v>
      </c>
      <c r="B539" s="96">
        <f t="shared" si="88"/>
        <v>1991</v>
      </c>
      <c r="C539" s="96">
        <f t="shared" si="89"/>
        <v>6</v>
      </c>
      <c r="D539" s="92">
        <v>0</v>
      </c>
      <c r="E539" s="92">
        <v>0</v>
      </c>
      <c r="F539" s="92">
        <v>0</v>
      </c>
      <c r="G539" s="92">
        <v>0</v>
      </c>
      <c r="H539" s="92">
        <v>0</v>
      </c>
      <c r="I539" s="92">
        <v>0</v>
      </c>
      <c r="J539" s="92">
        <v>0</v>
      </c>
    </row>
    <row r="540" spans="1:10" x14ac:dyDescent="0.25">
      <c r="A540" s="61">
        <v>33420</v>
      </c>
      <c r="B540" s="96">
        <f t="shared" si="88"/>
        <v>1991</v>
      </c>
      <c r="C540" s="96">
        <f t="shared" si="89"/>
        <v>7</v>
      </c>
      <c r="D540" s="92">
        <v>0</v>
      </c>
      <c r="E540" s="92">
        <v>0</v>
      </c>
      <c r="F540" s="92">
        <v>0</v>
      </c>
      <c r="G540" s="92">
        <v>0</v>
      </c>
      <c r="H540" s="92">
        <v>0</v>
      </c>
      <c r="I540" s="92">
        <v>0</v>
      </c>
      <c r="J540" s="92">
        <v>0</v>
      </c>
    </row>
    <row r="541" spans="1:10" x14ac:dyDescent="0.25">
      <c r="A541" s="61">
        <v>33451</v>
      </c>
      <c r="B541" s="96">
        <f t="shared" si="88"/>
        <v>1991</v>
      </c>
      <c r="C541" s="96">
        <f t="shared" si="89"/>
        <v>8</v>
      </c>
      <c r="D541" s="92">
        <v>0</v>
      </c>
      <c r="E541" s="92">
        <v>0</v>
      </c>
      <c r="F541" s="92">
        <v>0</v>
      </c>
      <c r="G541" s="92">
        <v>0</v>
      </c>
      <c r="H541" s="92">
        <v>0</v>
      </c>
      <c r="I541" s="92">
        <v>0</v>
      </c>
      <c r="J541" s="92">
        <v>0</v>
      </c>
    </row>
    <row r="542" spans="1:10" x14ac:dyDescent="0.25">
      <c r="A542" s="61">
        <v>33482</v>
      </c>
      <c r="B542" s="96">
        <f t="shared" si="88"/>
        <v>1991</v>
      </c>
      <c r="C542" s="96">
        <f t="shared" si="89"/>
        <v>9</v>
      </c>
      <c r="D542" s="92">
        <v>0</v>
      </c>
      <c r="E542" s="92">
        <v>0</v>
      </c>
      <c r="F542" s="92">
        <v>0</v>
      </c>
      <c r="G542" s="92">
        <v>0</v>
      </c>
      <c r="H542" s="92">
        <v>0</v>
      </c>
      <c r="I542" s="92">
        <v>0</v>
      </c>
      <c r="J542" s="92">
        <v>0</v>
      </c>
    </row>
    <row r="543" spans="1:10" x14ac:dyDescent="0.25">
      <c r="A543" s="61">
        <v>33512</v>
      </c>
      <c r="B543" s="96">
        <f t="shared" si="88"/>
        <v>1991</v>
      </c>
      <c r="C543" s="96">
        <f t="shared" si="89"/>
        <v>10</v>
      </c>
      <c r="D543" s="92">
        <v>0</v>
      </c>
      <c r="E543" s="92">
        <v>0</v>
      </c>
      <c r="F543" s="92">
        <v>0</v>
      </c>
      <c r="G543" s="92">
        <v>0</v>
      </c>
      <c r="H543" s="92">
        <v>0</v>
      </c>
      <c r="I543" s="92">
        <v>0</v>
      </c>
      <c r="J543" s="92">
        <v>0</v>
      </c>
    </row>
    <row r="544" spans="1:10" x14ac:dyDescent="0.25">
      <c r="A544" s="61">
        <v>33543</v>
      </c>
      <c r="B544" s="96">
        <f t="shared" si="88"/>
        <v>1991</v>
      </c>
      <c r="C544" s="96">
        <f t="shared" si="89"/>
        <v>11</v>
      </c>
      <c r="D544" s="92">
        <v>0</v>
      </c>
      <c r="E544" s="92">
        <v>0</v>
      </c>
      <c r="F544" s="92">
        <v>0</v>
      </c>
      <c r="G544" s="92">
        <v>0</v>
      </c>
      <c r="H544" s="92">
        <v>0</v>
      </c>
      <c r="I544" s="92">
        <v>0</v>
      </c>
      <c r="J544" s="92">
        <v>0</v>
      </c>
    </row>
    <row r="545" spans="1:10" x14ac:dyDescent="0.25">
      <c r="A545" s="61">
        <v>33573</v>
      </c>
      <c r="B545" s="96">
        <f t="shared" si="88"/>
        <v>1991</v>
      </c>
      <c r="C545" s="96">
        <f t="shared" si="89"/>
        <v>12</v>
      </c>
      <c r="D545" s="92">
        <v>0</v>
      </c>
      <c r="E545" s="92">
        <v>0</v>
      </c>
      <c r="F545" s="92">
        <v>0</v>
      </c>
      <c r="G545" s="92">
        <v>0</v>
      </c>
      <c r="H545" s="92">
        <v>0</v>
      </c>
      <c r="I545" s="92">
        <v>0</v>
      </c>
      <c r="J545" s="92">
        <v>0</v>
      </c>
    </row>
    <row r="546" spans="1:10" x14ac:dyDescent="0.25">
      <c r="A546" s="61">
        <v>33604</v>
      </c>
      <c r="B546" s="96">
        <f t="shared" si="88"/>
        <v>1992</v>
      </c>
      <c r="C546" s="96">
        <f t="shared" si="89"/>
        <v>1</v>
      </c>
      <c r="D546" s="92">
        <v>0</v>
      </c>
      <c r="E546" s="92">
        <v>0</v>
      </c>
      <c r="F546" s="92">
        <v>0</v>
      </c>
      <c r="G546" s="92">
        <v>0</v>
      </c>
      <c r="H546" s="92">
        <v>0</v>
      </c>
      <c r="I546" s="92">
        <v>0</v>
      </c>
      <c r="J546" s="92">
        <v>0</v>
      </c>
    </row>
    <row r="547" spans="1:10" x14ac:dyDescent="0.25">
      <c r="A547" s="61">
        <v>33635</v>
      </c>
      <c r="B547" s="96">
        <f t="shared" si="88"/>
        <v>1992</v>
      </c>
      <c r="C547" s="96">
        <f t="shared" si="89"/>
        <v>2</v>
      </c>
      <c r="D547" s="92">
        <v>0</v>
      </c>
      <c r="E547" s="92">
        <v>0</v>
      </c>
      <c r="F547" s="92">
        <v>0</v>
      </c>
      <c r="G547" s="92">
        <v>0</v>
      </c>
      <c r="H547" s="92">
        <v>0</v>
      </c>
      <c r="I547" s="92">
        <v>0</v>
      </c>
      <c r="J547" s="92">
        <v>0</v>
      </c>
    </row>
    <row r="548" spans="1:10" x14ac:dyDescent="0.25">
      <c r="A548" s="61">
        <v>33664</v>
      </c>
      <c r="B548" s="96">
        <f t="shared" si="88"/>
        <v>1992</v>
      </c>
      <c r="C548" s="96">
        <f t="shared" si="89"/>
        <v>3</v>
      </c>
      <c r="D548" s="92">
        <v>738.20156702753127</v>
      </c>
      <c r="E548" s="92">
        <v>907.09601295413859</v>
      </c>
      <c r="F548" s="92">
        <v>1423.2678027523095</v>
      </c>
      <c r="G548" s="92">
        <v>1462.1704560275393</v>
      </c>
      <c r="H548" s="92">
        <v>1494.4311928899251</v>
      </c>
      <c r="I548" s="92">
        <v>2097.8967412569036</v>
      </c>
      <c r="J548" s="92">
        <v>2134.9017041284642</v>
      </c>
    </row>
    <row r="549" spans="1:10" x14ac:dyDescent="0.25">
      <c r="A549" s="61">
        <v>33695</v>
      </c>
      <c r="B549" s="96">
        <f t="shared" si="88"/>
        <v>1992</v>
      </c>
      <c r="C549" s="96">
        <f t="shared" si="89"/>
        <v>4</v>
      </c>
      <c r="D549" s="92">
        <v>0</v>
      </c>
      <c r="E549" s="92">
        <v>0</v>
      </c>
      <c r="F549" s="92">
        <v>0</v>
      </c>
      <c r="G549" s="92">
        <v>0</v>
      </c>
      <c r="H549" s="92">
        <v>0</v>
      </c>
      <c r="I549" s="92">
        <v>0</v>
      </c>
      <c r="J549" s="92">
        <v>0</v>
      </c>
    </row>
    <row r="550" spans="1:10" x14ac:dyDescent="0.25">
      <c r="A550" s="61">
        <v>33725</v>
      </c>
      <c r="B550" s="96">
        <f t="shared" si="88"/>
        <v>1992</v>
      </c>
      <c r="C550" s="96">
        <f t="shared" si="89"/>
        <v>5</v>
      </c>
      <c r="D550" s="92">
        <v>0</v>
      </c>
      <c r="E550" s="92">
        <v>0</v>
      </c>
      <c r="F550" s="92">
        <v>0</v>
      </c>
      <c r="G550" s="92">
        <v>0</v>
      </c>
      <c r="H550" s="92">
        <v>0</v>
      </c>
      <c r="I550" s="92">
        <v>0</v>
      </c>
      <c r="J550" s="92">
        <v>0</v>
      </c>
    </row>
    <row r="551" spans="1:10" x14ac:dyDescent="0.25">
      <c r="A551" s="61">
        <v>33756</v>
      </c>
      <c r="B551" s="96">
        <f t="shared" si="88"/>
        <v>1992</v>
      </c>
      <c r="C551" s="96">
        <f t="shared" si="89"/>
        <v>6</v>
      </c>
      <c r="D551" s="92">
        <v>0</v>
      </c>
      <c r="E551" s="92">
        <v>0</v>
      </c>
      <c r="F551" s="92">
        <v>0</v>
      </c>
      <c r="G551" s="92">
        <v>0</v>
      </c>
      <c r="H551" s="92">
        <v>0</v>
      </c>
      <c r="I551" s="92">
        <v>0</v>
      </c>
      <c r="J551" s="92">
        <v>0</v>
      </c>
    </row>
    <row r="552" spans="1:10" x14ac:dyDescent="0.25">
      <c r="A552" s="61">
        <v>33786</v>
      </c>
      <c r="B552" s="96">
        <f t="shared" si="88"/>
        <v>1992</v>
      </c>
      <c r="C552" s="96">
        <f t="shared" si="89"/>
        <v>7</v>
      </c>
      <c r="D552" s="92">
        <v>0</v>
      </c>
      <c r="E552" s="92">
        <v>0</v>
      </c>
      <c r="F552" s="92">
        <v>0</v>
      </c>
      <c r="G552" s="92">
        <v>0</v>
      </c>
      <c r="H552" s="92">
        <v>0</v>
      </c>
      <c r="I552" s="92">
        <v>0</v>
      </c>
      <c r="J552" s="92">
        <v>0</v>
      </c>
    </row>
    <row r="553" spans="1:10" x14ac:dyDescent="0.25">
      <c r="A553" s="61">
        <v>33817</v>
      </c>
      <c r="B553" s="96">
        <f t="shared" si="88"/>
        <v>1992</v>
      </c>
      <c r="C553" s="96">
        <f t="shared" si="89"/>
        <v>8</v>
      </c>
      <c r="D553" s="92">
        <v>0</v>
      </c>
      <c r="E553" s="92">
        <v>0</v>
      </c>
      <c r="F553" s="92">
        <v>0</v>
      </c>
      <c r="G553" s="92">
        <v>0</v>
      </c>
      <c r="H553" s="92">
        <v>0</v>
      </c>
      <c r="I553" s="92">
        <v>0</v>
      </c>
      <c r="J553" s="92">
        <v>0</v>
      </c>
    </row>
    <row r="554" spans="1:10" x14ac:dyDescent="0.25">
      <c r="A554" s="61">
        <v>33848</v>
      </c>
      <c r="B554" s="96">
        <f t="shared" si="88"/>
        <v>1992</v>
      </c>
      <c r="C554" s="96">
        <f t="shared" si="89"/>
        <v>9</v>
      </c>
      <c r="D554" s="92">
        <v>0</v>
      </c>
      <c r="E554" s="92">
        <v>0</v>
      </c>
      <c r="F554" s="92">
        <v>0</v>
      </c>
      <c r="G554" s="92">
        <v>0</v>
      </c>
      <c r="H554" s="92">
        <v>0</v>
      </c>
      <c r="I554" s="92">
        <v>0</v>
      </c>
      <c r="J554" s="92">
        <v>0</v>
      </c>
    </row>
    <row r="555" spans="1:10" x14ac:dyDescent="0.25">
      <c r="A555" s="61">
        <v>33878</v>
      </c>
      <c r="B555" s="96">
        <f t="shared" si="88"/>
        <v>1992</v>
      </c>
      <c r="C555" s="96">
        <f t="shared" si="89"/>
        <v>10</v>
      </c>
      <c r="D555" s="92">
        <v>0</v>
      </c>
      <c r="E555" s="92">
        <v>0</v>
      </c>
      <c r="F555" s="92">
        <v>0</v>
      </c>
      <c r="G555" s="92">
        <v>0</v>
      </c>
      <c r="H555" s="92">
        <v>0</v>
      </c>
      <c r="I555" s="92">
        <v>0</v>
      </c>
      <c r="J555" s="92">
        <v>0</v>
      </c>
    </row>
    <row r="556" spans="1:10" x14ac:dyDescent="0.25">
      <c r="A556" s="61">
        <v>33909</v>
      </c>
      <c r="B556" s="96">
        <f t="shared" si="88"/>
        <v>1992</v>
      </c>
      <c r="C556" s="96">
        <f t="shared" si="89"/>
        <v>11</v>
      </c>
      <c r="D556" s="92">
        <v>0</v>
      </c>
      <c r="E556" s="92">
        <v>0</v>
      </c>
      <c r="F556" s="92">
        <v>0</v>
      </c>
      <c r="G556" s="92">
        <v>0</v>
      </c>
      <c r="H556" s="92">
        <v>0</v>
      </c>
      <c r="I556" s="92">
        <v>0</v>
      </c>
      <c r="J556" s="92">
        <v>0</v>
      </c>
    </row>
    <row r="557" spans="1:10" x14ac:dyDescent="0.25">
      <c r="A557" s="61">
        <v>33939</v>
      </c>
      <c r="B557" s="96">
        <f t="shared" si="88"/>
        <v>1992</v>
      </c>
      <c r="C557" s="96">
        <f t="shared" si="89"/>
        <v>12</v>
      </c>
      <c r="D557" s="92">
        <v>0</v>
      </c>
      <c r="E557" s="92">
        <v>0</v>
      </c>
      <c r="F557" s="92">
        <v>0</v>
      </c>
      <c r="G557" s="92">
        <v>0</v>
      </c>
      <c r="H557" s="92">
        <v>0</v>
      </c>
      <c r="I557" s="92">
        <v>0</v>
      </c>
      <c r="J557" s="92">
        <v>0</v>
      </c>
    </row>
    <row r="558" spans="1:10" x14ac:dyDescent="0.25">
      <c r="A558" s="61">
        <v>33970</v>
      </c>
      <c r="B558" s="96">
        <f t="shared" si="88"/>
        <v>1993</v>
      </c>
      <c r="C558" s="96">
        <f t="shared" si="89"/>
        <v>1</v>
      </c>
      <c r="D558" s="92">
        <v>0</v>
      </c>
      <c r="E558" s="92">
        <v>0</v>
      </c>
      <c r="F558" s="92">
        <v>0</v>
      </c>
      <c r="G558" s="92">
        <v>0</v>
      </c>
      <c r="H558" s="92">
        <v>0</v>
      </c>
      <c r="I558" s="92">
        <v>0</v>
      </c>
      <c r="J558" s="92">
        <v>0</v>
      </c>
    </row>
    <row r="559" spans="1:10" x14ac:dyDescent="0.25">
      <c r="A559" s="61">
        <v>34001</v>
      </c>
      <c r="B559" s="96">
        <f t="shared" si="88"/>
        <v>1993</v>
      </c>
      <c r="C559" s="96">
        <f t="shared" si="89"/>
        <v>2</v>
      </c>
      <c r="D559" s="92">
        <v>0</v>
      </c>
      <c r="E559" s="92">
        <v>0</v>
      </c>
      <c r="F559" s="92">
        <v>0</v>
      </c>
      <c r="G559" s="92">
        <v>0</v>
      </c>
      <c r="H559" s="92">
        <v>0</v>
      </c>
      <c r="I559" s="92">
        <v>0</v>
      </c>
      <c r="J559" s="92">
        <v>0</v>
      </c>
    </row>
    <row r="560" spans="1:10" x14ac:dyDescent="0.25">
      <c r="A560" s="61">
        <v>34029</v>
      </c>
      <c r="B560" s="96">
        <f t="shared" si="88"/>
        <v>1993</v>
      </c>
      <c r="C560" s="96">
        <f t="shared" si="89"/>
        <v>3</v>
      </c>
      <c r="D560" s="92">
        <v>0</v>
      </c>
      <c r="E560" s="92">
        <v>0</v>
      </c>
      <c r="F560" s="92">
        <v>0</v>
      </c>
      <c r="G560" s="92">
        <v>0</v>
      </c>
      <c r="H560" s="92">
        <v>0</v>
      </c>
      <c r="I560" s="92">
        <v>0</v>
      </c>
      <c r="J560" s="92">
        <v>0</v>
      </c>
    </row>
    <row r="561" spans="1:10" x14ac:dyDescent="0.25">
      <c r="A561" s="61">
        <v>34060</v>
      </c>
      <c r="B561" s="96">
        <f t="shared" si="88"/>
        <v>1993</v>
      </c>
      <c r="C561" s="96">
        <f t="shared" si="89"/>
        <v>4</v>
      </c>
      <c r="D561" s="92">
        <v>705.52183386557795</v>
      </c>
      <c r="E561" s="92">
        <v>866.93942567544025</v>
      </c>
      <c r="F561" s="92">
        <v>1360.2606051392893</v>
      </c>
      <c r="G561" s="92">
        <v>1397.4410616797632</v>
      </c>
      <c r="H561" s="92">
        <v>1428.2736353962537</v>
      </c>
      <c r="I561" s="92">
        <v>2005.024131975312</v>
      </c>
      <c r="J561" s="92">
        <v>2040.3909077089338</v>
      </c>
    </row>
    <row r="562" spans="1:10" x14ac:dyDescent="0.25">
      <c r="A562" s="61">
        <v>34090</v>
      </c>
      <c r="B562" s="96">
        <f t="shared" si="88"/>
        <v>1993</v>
      </c>
      <c r="C562" s="96">
        <f t="shared" si="89"/>
        <v>5</v>
      </c>
      <c r="D562" s="92">
        <v>0</v>
      </c>
      <c r="E562" s="92">
        <v>0</v>
      </c>
      <c r="F562" s="92">
        <v>0</v>
      </c>
      <c r="G562" s="92">
        <v>0</v>
      </c>
      <c r="H562" s="92">
        <v>0</v>
      </c>
      <c r="I562" s="92">
        <v>0</v>
      </c>
      <c r="J562" s="92">
        <v>0</v>
      </c>
    </row>
    <row r="563" spans="1:10" x14ac:dyDescent="0.25">
      <c r="A563" s="61">
        <v>34121</v>
      </c>
      <c r="B563" s="96">
        <f t="shared" si="88"/>
        <v>1993</v>
      </c>
      <c r="C563" s="96">
        <f t="shared" si="89"/>
        <v>6</v>
      </c>
      <c r="D563" s="92">
        <v>0</v>
      </c>
      <c r="E563" s="92">
        <v>0</v>
      </c>
      <c r="F563" s="92">
        <v>0</v>
      </c>
      <c r="G563" s="92">
        <v>0</v>
      </c>
      <c r="H563" s="92">
        <v>0</v>
      </c>
      <c r="I563" s="92">
        <v>0</v>
      </c>
      <c r="J563" s="92">
        <v>0</v>
      </c>
    </row>
    <row r="564" spans="1:10" x14ac:dyDescent="0.25">
      <c r="A564" s="61">
        <v>34151</v>
      </c>
      <c r="B564" s="96">
        <f t="shared" si="88"/>
        <v>1993</v>
      </c>
      <c r="C564" s="96">
        <f t="shared" si="89"/>
        <v>7</v>
      </c>
      <c r="D564" s="92">
        <v>0</v>
      </c>
      <c r="E564" s="92">
        <v>0</v>
      </c>
      <c r="F564" s="92">
        <v>0</v>
      </c>
      <c r="G564" s="92">
        <v>0</v>
      </c>
      <c r="H564" s="92">
        <v>0</v>
      </c>
      <c r="I564" s="92">
        <v>0</v>
      </c>
      <c r="J564" s="92">
        <v>0</v>
      </c>
    </row>
    <row r="565" spans="1:10" x14ac:dyDescent="0.25">
      <c r="A565" s="61">
        <v>34182</v>
      </c>
      <c r="B565" s="96">
        <f t="shared" si="88"/>
        <v>1993</v>
      </c>
      <c r="C565" s="96">
        <f t="shared" si="89"/>
        <v>8</v>
      </c>
      <c r="D565" s="92">
        <v>0</v>
      </c>
      <c r="E565" s="92">
        <v>0</v>
      </c>
      <c r="F565" s="92">
        <v>0</v>
      </c>
      <c r="G565" s="92">
        <v>0</v>
      </c>
      <c r="H565" s="92">
        <v>0</v>
      </c>
      <c r="I565" s="92">
        <v>0</v>
      </c>
      <c r="J565" s="92">
        <v>0</v>
      </c>
    </row>
    <row r="566" spans="1:10" x14ac:dyDescent="0.25">
      <c r="A566" s="61">
        <v>34213</v>
      </c>
      <c r="B566" s="96">
        <f t="shared" si="88"/>
        <v>1993</v>
      </c>
      <c r="C566" s="96">
        <f t="shared" si="89"/>
        <v>9</v>
      </c>
      <c r="D566" s="92">
        <v>0</v>
      </c>
      <c r="E566" s="92">
        <v>0</v>
      </c>
      <c r="F566" s="92">
        <v>0</v>
      </c>
      <c r="G566" s="92">
        <v>0</v>
      </c>
      <c r="H566" s="92">
        <v>0</v>
      </c>
      <c r="I566" s="92">
        <v>0</v>
      </c>
      <c r="J566" s="92">
        <v>0</v>
      </c>
    </row>
    <row r="567" spans="1:10" x14ac:dyDescent="0.25">
      <c r="A567" s="61">
        <v>34243</v>
      </c>
      <c r="B567" s="96">
        <f t="shared" si="88"/>
        <v>1993</v>
      </c>
      <c r="C567" s="96">
        <f t="shared" si="89"/>
        <v>10</v>
      </c>
      <c r="D567" s="92">
        <v>0</v>
      </c>
      <c r="E567" s="92">
        <v>0</v>
      </c>
      <c r="F567" s="92">
        <v>0</v>
      </c>
      <c r="G567" s="92">
        <v>0</v>
      </c>
      <c r="H567" s="92">
        <v>0</v>
      </c>
      <c r="I567" s="92">
        <v>0</v>
      </c>
      <c r="J567" s="92">
        <v>0</v>
      </c>
    </row>
    <row r="568" spans="1:10" x14ac:dyDescent="0.25">
      <c r="A568" s="61">
        <v>34274</v>
      </c>
      <c r="B568" s="96">
        <f t="shared" si="88"/>
        <v>1993</v>
      </c>
      <c r="C568" s="96">
        <f t="shared" si="89"/>
        <v>11</v>
      </c>
      <c r="D568" s="92">
        <v>0</v>
      </c>
      <c r="E568" s="92">
        <v>0</v>
      </c>
      <c r="F568" s="92">
        <v>0</v>
      </c>
      <c r="G568" s="92">
        <v>0</v>
      </c>
      <c r="H568" s="92">
        <v>0</v>
      </c>
      <c r="I568" s="92">
        <v>0</v>
      </c>
      <c r="J568" s="92">
        <v>0</v>
      </c>
    </row>
    <row r="569" spans="1:10" x14ac:dyDescent="0.25">
      <c r="A569" s="61">
        <v>34304</v>
      </c>
      <c r="B569" s="96">
        <f t="shared" si="88"/>
        <v>1993</v>
      </c>
      <c r="C569" s="96">
        <f t="shared" si="89"/>
        <v>12</v>
      </c>
      <c r="D569" s="92">
        <v>0</v>
      </c>
      <c r="E569" s="92">
        <v>0</v>
      </c>
      <c r="F569" s="92">
        <v>0</v>
      </c>
      <c r="G569" s="92">
        <v>0</v>
      </c>
      <c r="H569" s="92">
        <v>0</v>
      </c>
      <c r="I569" s="92">
        <v>0</v>
      </c>
      <c r="J569" s="92">
        <v>0</v>
      </c>
    </row>
    <row r="570" spans="1:10" x14ac:dyDescent="0.25">
      <c r="A570" s="61">
        <v>34335</v>
      </c>
      <c r="B570" s="96">
        <f t="shared" si="88"/>
        <v>1994</v>
      </c>
      <c r="C570" s="96">
        <f t="shared" si="89"/>
        <v>1</v>
      </c>
      <c r="D570" s="92">
        <v>0</v>
      </c>
      <c r="E570" s="92">
        <v>0</v>
      </c>
      <c r="F570" s="92">
        <v>0</v>
      </c>
      <c r="G570" s="92">
        <v>0</v>
      </c>
      <c r="H570" s="92">
        <v>0</v>
      </c>
      <c r="I570" s="92">
        <v>0</v>
      </c>
      <c r="J570" s="92">
        <v>0</v>
      </c>
    </row>
    <row r="571" spans="1:10" x14ac:dyDescent="0.25">
      <c r="A571" s="61">
        <v>34366</v>
      </c>
      <c r="B571" s="96">
        <f t="shared" si="88"/>
        <v>1994</v>
      </c>
      <c r="C571" s="96">
        <f t="shared" si="89"/>
        <v>2</v>
      </c>
      <c r="D571" s="92">
        <v>0</v>
      </c>
      <c r="E571" s="92">
        <v>0</v>
      </c>
      <c r="F571" s="92">
        <v>0</v>
      </c>
      <c r="G571" s="92">
        <v>0</v>
      </c>
      <c r="H571" s="92">
        <v>0</v>
      </c>
      <c r="I571" s="92">
        <v>0</v>
      </c>
      <c r="J571" s="92">
        <v>0</v>
      </c>
    </row>
    <row r="572" spans="1:10" x14ac:dyDescent="0.25">
      <c r="A572" s="61">
        <v>34394</v>
      </c>
      <c r="B572" s="96">
        <f t="shared" si="88"/>
        <v>1994</v>
      </c>
      <c r="C572" s="96">
        <f t="shared" si="89"/>
        <v>3</v>
      </c>
      <c r="D572" s="92">
        <v>738.20156702753127</v>
      </c>
      <c r="E572" s="92">
        <v>907.09601295413859</v>
      </c>
      <c r="F572" s="92">
        <v>1423.2678027523095</v>
      </c>
      <c r="G572" s="92">
        <v>1462.1704560275393</v>
      </c>
      <c r="H572" s="92">
        <v>1494.4311928899251</v>
      </c>
      <c r="I572" s="92">
        <v>2097.8967412569036</v>
      </c>
      <c r="J572" s="92">
        <v>2134.9017041284642</v>
      </c>
    </row>
    <row r="573" spans="1:10" x14ac:dyDescent="0.25">
      <c r="A573" s="61">
        <v>34425</v>
      </c>
      <c r="B573" s="96">
        <f t="shared" si="88"/>
        <v>1994</v>
      </c>
      <c r="C573" s="96">
        <f t="shared" si="89"/>
        <v>4</v>
      </c>
      <c r="D573" s="92">
        <v>0</v>
      </c>
      <c r="E573" s="92">
        <v>0</v>
      </c>
      <c r="F573" s="92">
        <v>0</v>
      </c>
      <c r="G573" s="92">
        <v>0</v>
      </c>
      <c r="H573" s="92">
        <v>0</v>
      </c>
      <c r="I573" s="92">
        <v>0</v>
      </c>
      <c r="J573" s="92">
        <v>0</v>
      </c>
    </row>
    <row r="574" spans="1:10" x14ac:dyDescent="0.25">
      <c r="A574" s="61">
        <v>34455</v>
      </c>
      <c r="B574" s="96">
        <f t="shared" si="88"/>
        <v>1994</v>
      </c>
      <c r="C574" s="96">
        <f t="shared" si="89"/>
        <v>5</v>
      </c>
      <c r="D574" s="92">
        <v>0</v>
      </c>
      <c r="E574" s="92">
        <v>0</v>
      </c>
      <c r="F574" s="92">
        <v>0</v>
      </c>
      <c r="G574" s="92">
        <v>0</v>
      </c>
      <c r="H574" s="92">
        <v>0</v>
      </c>
      <c r="I574" s="92">
        <v>0</v>
      </c>
      <c r="J574" s="92">
        <v>0</v>
      </c>
    </row>
    <row r="575" spans="1:10" x14ac:dyDescent="0.25">
      <c r="A575" s="61">
        <v>34486</v>
      </c>
      <c r="B575" s="96">
        <f t="shared" si="88"/>
        <v>1994</v>
      </c>
      <c r="C575" s="96">
        <f t="shared" si="89"/>
        <v>6</v>
      </c>
      <c r="D575" s="92">
        <v>0</v>
      </c>
      <c r="E575" s="92">
        <v>0</v>
      </c>
      <c r="F575" s="92">
        <v>0</v>
      </c>
      <c r="G575" s="92">
        <v>0</v>
      </c>
      <c r="H575" s="92">
        <v>0</v>
      </c>
      <c r="I575" s="92">
        <v>0</v>
      </c>
      <c r="J575" s="92">
        <v>0</v>
      </c>
    </row>
    <row r="576" spans="1:10" x14ac:dyDescent="0.25">
      <c r="A576" s="61">
        <v>34516</v>
      </c>
      <c r="B576" s="96">
        <f t="shared" si="88"/>
        <v>1994</v>
      </c>
      <c r="C576" s="96">
        <f t="shared" si="89"/>
        <v>7</v>
      </c>
      <c r="D576" s="92">
        <v>0</v>
      </c>
      <c r="E576" s="92">
        <v>0</v>
      </c>
      <c r="F576" s="92">
        <v>0</v>
      </c>
      <c r="G576" s="92">
        <v>0</v>
      </c>
      <c r="H576" s="92">
        <v>0</v>
      </c>
      <c r="I576" s="92">
        <v>0</v>
      </c>
      <c r="J576" s="92">
        <v>0</v>
      </c>
    </row>
    <row r="577" spans="1:10" x14ac:dyDescent="0.25">
      <c r="A577" s="61">
        <v>34547</v>
      </c>
      <c r="B577" s="96">
        <f t="shared" si="88"/>
        <v>1994</v>
      </c>
      <c r="C577" s="96">
        <f t="shared" si="89"/>
        <v>8</v>
      </c>
      <c r="D577" s="92">
        <v>0</v>
      </c>
      <c r="E577" s="92">
        <v>0</v>
      </c>
      <c r="F577" s="92">
        <v>0</v>
      </c>
      <c r="G577" s="92">
        <v>0</v>
      </c>
      <c r="H577" s="92">
        <v>0</v>
      </c>
      <c r="I577" s="92">
        <v>0</v>
      </c>
      <c r="J577" s="92">
        <v>0</v>
      </c>
    </row>
    <row r="578" spans="1:10" x14ac:dyDescent="0.25">
      <c r="A578" s="61">
        <v>34578</v>
      </c>
      <c r="B578" s="96">
        <f t="shared" si="88"/>
        <v>1994</v>
      </c>
      <c r="C578" s="96">
        <f t="shared" si="89"/>
        <v>9</v>
      </c>
      <c r="D578" s="92">
        <v>0</v>
      </c>
      <c r="E578" s="92">
        <v>0</v>
      </c>
      <c r="F578" s="92">
        <v>0</v>
      </c>
      <c r="G578" s="92">
        <v>0</v>
      </c>
      <c r="H578" s="92">
        <v>0</v>
      </c>
      <c r="I578" s="92">
        <v>0</v>
      </c>
      <c r="J578" s="92">
        <v>0</v>
      </c>
    </row>
    <row r="579" spans="1:10" x14ac:dyDescent="0.25">
      <c r="A579" s="61">
        <v>34608</v>
      </c>
      <c r="B579" s="96">
        <f t="shared" si="88"/>
        <v>1994</v>
      </c>
      <c r="C579" s="96">
        <f t="shared" si="89"/>
        <v>10</v>
      </c>
      <c r="D579" s="92">
        <v>0</v>
      </c>
      <c r="E579" s="92">
        <v>0</v>
      </c>
      <c r="F579" s="92">
        <v>0</v>
      </c>
      <c r="G579" s="92">
        <v>0</v>
      </c>
      <c r="H579" s="92">
        <v>0</v>
      </c>
      <c r="I579" s="92">
        <v>0</v>
      </c>
      <c r="J579" s="92">
        <v>0</v>
      </c>
    </row>
    <row r="580" spans="1:10" x14ac:dyDescent="0.25">
      <c r="A580" s="61">
        <v>34639</v>
      </c>
      <c r="B580" s="96">
        <f t="shared" si="88"/>
        <v>1994</v>
      </c>
      <c r="C580" s="96">
        <f t="shared" si="89"/>
        <v>11</v>
      </c>
      <c r="D580" s="92">
        <v>0</v>
      </c>
      <c r="E580" s="92">
        <v>0</v>
      </c>
      <c r="F580" s="92">
        <v>0</v>
      </c>
      <c r="G580" s="92">
        <v>0</v>
      </c>
      <c r="H580" s="92">
        <v>0</v>
      </c>
      <c r="I580" s="92">
        <v>0</v>
      </c>
      <c r="J580" s="92">
        <v>0</v>
      </c>
    </row>
    <row r="581" spans="1:10" x14ac:dyDescent="0.25">
      <c r="A581" s="61">
        <v>34669</v>
      </c>
      <c r="B581" s="96">
        <f t="shared" si="88"/>
        <v>1994</v>
      </c>
      <c r="C581" s="96">
        <f t="shared" si="89"/>
        <v>12</v>
      </c>
      <c r="D581" s="92">
        <v>0</v>
      </c>
      <c r="E581" s="92">
        <v>0</v>
      </c>
      <c r="F581" s="92">
        <v>0</v>
      </c>
      <c r="G581" s="92">
        <v>0</v>
      </c>
      <c r="H581" s="92">
        <v>0</v>
      </c>
      <c r="I581" s="92">
        <v>0</v>
      </c>
      <c r="J581" s="92">
        <v>0</v>
      </c>
    </row>
  </sheetData>
  <pageMargins left="0.7" right="0.7" top="0.75" bottom="0.75" header="0.3" footer="0.3"/>
  <pageSetup scale="10" orientation="portrait" horizontalDpi="300" verticalDpi="300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0A93A-45E5-4E26-B30C-37AA9CE0D006}">
  <sheetPr>
    <pageSetUpPr fitToPage="1"/>
  </sheetPr>
  <dimension ref="A2:DZ581"/>
  <sheetViews>
    <sheetView topLeftCell="E1" workbookViewId="0">
      <pane ySplit="5" topLeftCell="A6" activePane="bottomLeft" state="frozen"/>
      <selection pane="bottomLeft" activeCell="L6" sqref="L6"/>
    </sheetView>
  </sheetViews>
  <sheetFormatPr defaultRowHeight="15" x14ac:dyDescent="0.25"/>
  <cols>
    <col min="1" max="10" width="12.7109375" customWidth="1"/>
    <col min="117" max="117" width="33.5703125" bestFit="1" customWidth="1"/>
    <col min="118" max="118" width="16.28515625" bestFit="1" customWidth="1"/>
    <col min="119" max="119" width="2" bestFit="1" customWidth="1"/>
    <col min="120" max="122" width="12" bestFit="1" customWidth="1"/>
    <col min="123" max="123" width="2" bestFit="1" customWidth="1"/>
    <col min="124" max="125" width="12" bestFit="1" customWidth="1"/>
    <col min="126" max="126" width="2" bestFit="1" customWidth="1"/>
    <col min="127" max="129" width="3" bestFit="1" customWidth="1"/>
    <col min="130" max="130" width="12" bestFit="1" customWidth="1"/>
  </cols>
  <sheetData>
    <row r="2" spans="1:130" x14ac:dyDescent="0.25">
      <c r="L2" s="2" t="s">
        <v>84</v>
      </c>
      <c r="AA2" s="2"/>
      <c r="AP2" s="2"/>
      <c r="BE2" s="2"/>
      <c r="BT2" s="2"/>
      <c r="CI2" s="2"/>
      <c r="CX2" s="2"/>
    </row>
    <row r="3" spans="1:130" ht="18.75" x14ac:dyDescent="0.25">
      <c r="L3" s="46" t="s">
        <v>120</v>
      </c>
      <c r="Y3" s="47" t="s">
        <v>94</v>
      </c>
      <c r="AA3" s="46" t="s">
        <v>120</v>
      </c>
      <c r="AN3" s="47" t="s">
        <v>95</v>
      </c>
      <c r="AP3" s="46" t="s">
        <v>120</v>
      </c>
      <c r="BC3" s="47" t="s">
        <v>96</v>
      </c>
      <c r="BE3" s="46" t="s">
        <v>120</v>
      </c>
      <c r="BR3" s="47" t="s">
        <v>97</v>
      </c>
      <c r="BT3" s="46" t="s">
        <v>120</v>
      </c>
      <c r="CG3" s="47" t="s">
        <v>98</v>
      </c>
      <c r="CI3" s="46" t="s">
        <v>120</v>
      </c>
      <c r="CV3" s="47" t="s">
        <v>99</v>
      </c>
      <c r="CX3" s="46" t="s">
        <v>120</v>
      </c>
      <c r="DK3" s="47" t="s">
        <v>100</v>
      </c>
    </row>
    <row r="4" spans="1:130" ht="18.75" x14ac:dyDescent="0.25">
      <c r="D4" s="93">
        <f t="shared" ref="D4:J4" si="0">SUM(D6:D581)/48</f>
        <v>504.21627284519604</v>
      </c>
      <c r="E4" s="93">
        <f t="shared" si="0"/>
        <v>619.57680827764432</v>
      </c>
      <c r="F4" s="93">
        <f t="shared" si="0"/>
        <v>972.13934353186858</v>
      </c>
      <c r="G4" s="93">
        <f t="shared" si="0"/>
        <v>998.71115225507322</v>
      </c>
      <c r="H4" s="93">
        <f t="shared" si="0"/>
        <v>1020.7463107084624</v>
      </c>
      <c r="I4" s="93">
        <f t="shared" si="0"/>
        <v>1432.9333923659742</v>
      </c>
      <c r="J4" s="93">
        <f t="shared" si="0"/>
        <v>1458.2090152978028</v>
      </c>
      <c r="L4" s="46" t="s">
        <v>135</v>
      </c>
      <c r="AA4" s="46" t="s">
        <v>136</v>
      </c>
      <c r="AP4" s="46" t="s">
        <v>137</v>
      </c>
      <c r="BE4" s="46" t="s">
        <v>138</v>
      </c>
      <c r="BT4" s="46" t="s">
        <v>139</v>
      </c>
      <c r="CI4" s="46" t="s">
        <v>140</v>
      </c>
      <c r="CX4" s="46" t="s">
        <v>141</v>
      </c>
    </row>
    <row r="5" spans="1:130" ht="45" x14ac:dyDescent="0.25">
      <c r="A5" s="80" t="s">
        <v>2</v>
      </c>
      <c r="B5" s="80" t="s">
        <v>0</v>
      </c>
      <c r="C5" s="80" t="s">
        <v>1</v>
      </c>
      <c r="D5" s="91" t="s">
        <v>113</v>
      </c>
      <c r="E5" s="91" t="s">
        <v>114</v>
      </c>
      <c r="F5" s="91" t="s">
        <v>115</v>
      </c>
      <c r="G5" s="91" t="s">
        <v>116</v>
      </c>
      <c r="H5" s="91" t="s">
        <v>117</v>
      </c>
      <c r="I5" s="91" t="s">
        <v>118</v>
      </c>
      <c r="J5" s="91" t="s">
        <v>119</v>
      </c>
      <c r="L5" s="48" t="s">
        <v>149</v>
      </c>
      <c r="AA5" s="48" t="s">
        <v>148</v>
      </c>
      <c r="AP5" s="48" t="s">
        <v>147</v>
      </c>
      <c r="BE5" s="48" t="s">
        <v>146</v>
      </c>
      <c r="BT5" s="48" t="s">
        <v>145</v>
      </c>
      <c r="CI5" s="48" t="s">
        <v>144</v>
      </c>
      <c r="CX5" s="48" t="s">
        <v>143</v>
      </c>
      <c r="DM5" s="94" t="s">
        <v>142</v>
      </c>
      <c r="DN5" s="94" t="s">
        <v>107</v>
      </c>
    </row>
    <row r="6" spans="1:130" x14ac:dyDescent="0.25">
      <c r="A6" s="61">
        <v>17168</v>
      </c>
      <c r="B6" s="96">
        <f>YEAR(A6)</f>
        <v>1947</v>
      </c>
      <c r="C6" s="96">
        <f>MONTH(A6)</f>
        <v>1</v>
      </c>
      <c r="D6" s="92">
        <v>0</v>
      </c>
      <c r="E6" s="92">
        <v>0</v>
      </c>
      <c r="F6" s="92">
        <v>0</v>
      </c>
      <c r="G6" s="92">
        <v>0</v>
      </c>
      <c r="H6" s="92">
        <v>0</v>
      </c>
      <c r="I6" s="92">
        <v>0</v>
      </c>
      <c r="J6" s="92">
        <v>0</v>
      </c>
      <c r="L6" s="49" t="s">
        <v>0</v>
      </c>
      <c r="M6" s="49" t="s">
        <v>10</v>
      </c>
      <c r="N6" s="49" t="s">
        <v>11</v>
      </c>
      <c r="O6" s="49" t="s">
        <v>12</v>
      </c>
      <c r="P6" s="49" t="s">
        <v>13</v>
      </c>
      <c r="Q6" s="49" t="s">
        <v>14</v>
      </c>
      <c r="R6" s="49" t="s">
        <v>15</v>
      </c>
      <c r="S6" s="49" t="s">
        <v>16</v>
      </c>
      <c r="T6" s="49" t="s">
        <v>17</v>
      </c>
      <c r="U6" s="49" t="s">
        <v>18</v>
      </c>
      <c r="V6" s="49" t="s">
        <v>19</v>
      </c>
      <c r="W6" s="49" t="s">
        <v>20</v>
      </c>
      <c r="X6" s="49" t="s">
        <v>21</v>
      </c>
      <c r="Y6" s="49" t="s">
        <v>24</v>
      </c>
      <c r="AA6" s="49" t="s">
        <v>0</v>
      </c>
      <c r="AB6" s="49" t="s">
        <v>10</v>
      </c>
      <c r="AC6" s="49" t="s">
        <v>11</v>
      </c>
      <c r="AD6" s="49" t="s">
        <v>12</v>
      </c>
      <c r="AE6" s="49" t="s">
        <v>13</v>
      </c>
      <c r="AF6" s="49" t="s">
        <v>14</v>
      </c>
      <c r="AG6" s="49" t="s">
        <v>15</v>
      </c>
      <c r="AH6" s="49" t="s">
        <v>16</v>
      </c>
      <c r="AI6" s="49" t="s">
        <v>17</v>
      </c>
      <c r="AJ6" s="49" t="s">
        <v>18</v>
      </c>
      <c r="AK6" s="49" t="s">
        <v>19</v>
      </c>
      <c r="AL6" s="49" t="s">
        <v>20</v>
      </c>
      <c r="AM6" s="49" t="s">
        <v>21</v>
      </c>
      <c r="AN6" s="49" t="s">
        <v>24</v>
      </c>
      <c r="AP6" s="49" t="s">
        <v>0</v>
      </c>
      <c r="AQ6" s="49" t="s">
        <v>10</v>
      </c>
      <c r="AR6" s="49" t="s">
        <v>11</v>
      </c>
      <c r="AS6" s="49" t="s">
        <v>12</v>
      </c>
      <c r="AT6" s="49" t="s">
        <v>13</v>
      </c>
      <c r="AU6" s="49" t="s">
        <v>14</v>
      </c>
      <c r="AV6" s="49" t="s">
        <v>15</v>
      </c>
      <c r="AW6" s="49" t="s">
        <v>16</v>
      </c>
      <c r="AX6" s="49" t="s">
        <v>17</v>
      </c>
      <c r="AY6" s="49" t="s">
        <v>18</v>
      </c>
      <c r="AZ6" s="49" t="s">
        <v>19</v>
      </c>
      <c r="BA6" s="49" t="s">
        <v>20</v>
      </c>
      <c r="BB6" s="49" t="s">
        <v>21</v>
      </c>
      <c r="BC6" s="49" t="s">
        <v>24</v>
      </c>
      <c r="BE6" s="49" t="s">
        <v>0</v>
      </c>
      <c r="BF6" s="49" t="s">
        <v>10</v>
      </c>
      <c r="BG6" s="49" t="s">
        <v>11</v>
      </c>
      <c r="BH6" s="49" t="s">
        <v>12</v>
      </c>
      <c r="BI6" s="49" t="s">
        <v>13</v>
      </c>
      <c r="BJ6" s="49" t="s">
        <v>14</v>
      </c>
      <c r="BK6" s="49" t="s">
        <v>15</v>
      </c>
      <c r="BL6" s="49" t="s">
        <v>16</v>
      </c>
      <c r="BM6" s="49" t="s">
        <v>17</v>
      </c>
      <c r="BN6" s="49" t="s">
        <v>18</v>
      </c>
      <c r="BO6" s="49" t="s">
        <v>19</v>
      </c>
      <c r="BP6" s="49" t="s">
        <v>20</v>
      </c>
      <c r="BQ6" s="49" t="s">
        <v>21</v>
      </c>
      <c r="BR6" s="49" t="s">
        <v>24</v>
      </c>
      <c r="BT6" s="49" t="s">
        <v>0</v>
      </c>
      <c r="BU6" s="49" t="s">
        <v>10</v>
      </c>
      <c r="BV6" s="49" t="s">
        <v>11</v>
      </c>
      <c r="BW6" s="49" t="s">
        <v>12</v>
      </c>
      <c r="BX6" s="49" t="s">
        <v>13</v>
      </c>
      <c r="BY6" s="49" t="s">
        <v>14</v>
      </c>
      <c r="BZ6" s="49" t="s">
        <v>15</v>
      </c>
      <c r="CA6" s="49" t="s">
        <v>16</v>
      </c>
      <c r="CB6" s="49" t="s">
        <v>17</v>
      </c>
      <c r="CC6" s="49" t="s">
        <v>18</v>
      </c>
      <c r="CD6" s="49" t="s">
        <v>19</v>
      </c>
      <c r="CE6" s="49" t="s">
        <v>20</v>
      </c>
      <c r="CF6" s="49" t="s">
        <v>21</v>
      </c>
      <c r="CG6" s="49" t="s">
        <v>24</v>
      </c>
      <c r="CI6" s="49" t="s">
        <v>0</v>
      </c>
      <c r="CJ6" s="49" t="s">
        <v>10</v>
      </c>
      <c r="CK6" s="49" t="s">
        <v>11</v>
      </c>
      <c r="CL6" s="49" t="s">
        <v>12</v>
      </c>
      <c r="CM6" s="49" t="s">
        <v>13</v>
      </c>
      <c r="CN6" s="49" t="s">
        <v>14</v>
      </c>
      <c r="CO6" s="49" t="s">
        <v>15</v>
      </c>
      <c r="CP6" s="49" t="s">
        <v>16</v>
      </c>
      <c r="CQ6" s="49" t="s">
        <v>17</v>
      </c>
      <c r="CR6" s="49" t="s">
        <v>18</v>
      </c>
      <c r="CS6" s="49" t="s">
        <v>19</v>
      </c>
      <c r="CT6" s="49" t="s">
        <v>20</v>
      </c>
      <c r="CU6" s="49" t="s">
        <v>21</v>
      </c>
      <c r="CV6" s="49" t="s">
        <v>24</v>
      </c>
      <c r="CX6" s="49" t="s">
        <v>0</v>
      </c>
      <c r="CY6" s="49" t="s">
        <v>10</v>
      </c>
      <c r="CZ6" s="49" t="s">
        <v>11</v>
      </c>
      <c r="DA6" s="49" t="s">
        <v>12</v>
      </c>
      <c r="DB6" s="49" t="s">
        <v>13</v>
      </c>
      <c r="DC6" s="49" t="s">
        <v>14</v>
      </c>
      <c r="DD6" s="49" t="s">
        <v>15</v>
      </c>
      <c r="DE6" s="49" t="s">
        <v>16</v>
      </c>
      <c r="DF6" s="49" t="s">
        <v>17</v>
      </c>
      <c r="DG6" s="49" t="s">
        <v>18</v>
      </c>
      <c r="DH6" s="49" t="s">
        <v>19</v>
      </c>
      <c r="DI6" s="49" t="s">
        <v>20</v>
      </c>
      <c r="DJ6" s="49" t="s">
        <v>21</v>
      </c>
      <c r="DK6" s="49" t="s">
        <v>24</v>
      </c>
      <c r="DM6" s="94" t="s">
        <v>104</v>
      </c>
      <c r="DN6">
        <v>1</v>
      </c>
      <c r="DO6">
        <v>2</v>
      </c>
      <c r="DP6">
        <v>3</v>
      </c>
      <c r="DQ6">
        <v>4</v>
      </c>
      <c r="DR6">
        <v>5</v>
      </c>
      <c r="DS6">
        <v>6</v>
      </c>
      <c r="DT6">
        <v>7</v>
      </c>
      <c r="DU6">
        <v>8</v>
      </c>
      <c r="DV6">
        <v>9</v>
      </c>
      <c r="DW6">
        <v>10</v>
      </c>
      <c r="DX6">
        <v>11</v>
      </c>
      <c r="DY6">
        <v>12</v>
      </c>
      <c r="DZ6" t="s">
        <v>105</v>
      </c>
    </row>
    <row r="7" spans="1:130" x14ac:dyDescent="0.25">
      <c r="A7" s="61">
        <v>17199</v>
      </c>
      <c r="B7" s="96">
        <f t="shared" ref="B7:B70" si="1">YEAR(A7)</f>
        <v>1947</v>
      </c>
      <c r="C7" s="96">
        <f t="shared" ref="C7:C70" si="2">MONTH(A7)</f>
        <v>2</v>
      </c>
      <c r="D7" s="92">
        <v>0</v>
      </c>
      <c r="E7" s="92">
        <v>0</v>
      </c>
      <c r="F7" s="92">
        <v>0</v>
      </c>
      <c r="G7" s="92">
        <v>0</v>
      </c>
      <c r="H7" s="92">
        <v>0</v>
      </c>
      <c r="I7" s="92">
        <v>0</v>
      </c>
      <c r="J7" s="92">
        <v>0</v>
      </c>
      <c r="L7" s="50">
        <v>1947</v>
      </c>
      <c r="M7" s="51">
        <v>0</v>
      </c>
      <c r="N7" s="51">
        <v>0</v>
      </c>
      <c r="O7" s="51">
        <v>738.20156702753127</v>
      </c>
      <c r="P7" s="51">
        <v>0</v>
      </c>
      <c r="Q7" s="51">
        <v>0</v>
      </c>
      <c r="R7" s="51">
        <v>0</v>
      </c>
      <c r="S7" s="51">
        <v>0</v>
      </c>
      <c r="T7" s="51">
        <v>0</v>
      </c>
      <c r="U7" s="51">
        <v>0</v>
      </c>
      <c r="V7" s="51">
        <v>0</v>
      </c>
      <c r="W7" s="51">
        <v>0</v>
      </c>
      <c r="X7" s="51">
        <v>0</v>
      </c>
      <c r="Y7" s="52">
        <f t="shared" ref="Y7:Y55" si="3">SUM(M7:X7)</f>
        <v>738.20156702753127</v>
      </c>
      <c r="AA7" s="50">
        <v>1947</v>
      </c>
      <c r="AB7" s="51">
        <v>0</v>
      </c>
      <c r="AC7" s="51">
        <v>0</v>
      </c>
      <c r="AD7" s="51">
        <v>907.09601295413859</v>
      </c>
      <c r="AE7" s="51">
        <v>0</v>
      </c>
      <c r="AF7" s="51">
        <v>0</v>
      </c>
      <c r="AG7" s="51">
        <v>0</v>
      </c>
      <c r="AH7" s="51">
        <v>0</v>
      </c>
      <c r="AI7" s="51">
        <v>0</v>
      </c>
      <c r="AJ7" s="51">
        <v>0</v>
      </c>
      <c r="AK7" s="51">
        <v>0</v>
      </c>
      <c r="AL7" s="51">
        <v>0</v>
      </c>
      <c r="AM7" s="51">
        <v>0</v>
      </c>
      <c r="AN7" s="52">
        <f t="shared" ref="AN7:AN55" si="4">SUM(AB7:AM7)</f>
        <v>907.09601295413859</v>
      </c>
      <c r="AP7" s="50">
        <v>1947</v>
      </c>
      <c r="AQ7" s="51">
        <v>0</v>
      </c>
      <c r="AR7" s="51">
        <v>0</v>
      </c>
      <c r="AS7" s="51">
        <v>1423.2678027523095</v>
      </c>
      <c r="AT7" s="51">
        <v>0</v>
      </c>
      <c r="AU7" s="51">
        <v>0</v>
      </c>
      <c r="AV7" s="51">
        <v>0</v>
      </c>
      <c r="AW7" s="51">
        <v>0</v>
      </c>
      <c r="AX7" s="51">
        <v>0</v>
      </c>
      <c r="AY7" s="51">
        <v>0</v>
      </c>
      <c r="AZ7" s="51">
        <v>0</v>
      </c>
      <c r="BA7" s="51">
        <v>0</v>
      </c>
      <c r="BB7" s="51">
        <v>0</v>
      </c>
      <c r="BC7" s="52">
        <f t="shared" ref="BC7:BC55" si="5">SUM(AQ7:BB7)</f>
        <v>1423.2678027523095</v>
      </c>
      <c r="BE7" s="50">
        <v>1947</v>
      </c>
      <c r="BF7" s="51">
        <v>0</v>
      </c>
      <c r="BG7" s="51">
        <v>0</v>
      </c>
      <c r="BH7" s="51">
        <v>1462.1704560275393</v>
      </c>
      <c r="BI7" s="51">
        <v>0</v>
      </c>
      <c r="BJ7" s="51">
        <v>0</v>
      </c>
      <c r="BK7" s="51">
        <v>0</v>
      </c>
      <c r="BL7" s="51">
        <v>0</v>
      </c>
      <c r="BM7" s="51">
        <v>0</v>
      </c>
      <c r="BN7" s="51">
        <v>0</v>
      </c>
      <c r="BO7" s="51">
        <v>0</v>
      </c>
      <c r="BP7" s="51">
        <v>0</v>
      </c>
      <c r="BQ7" s="51">
        <v>0</v>
      </c>
      <c r="BR7" s="52">
        <f t="shared" ref="BR7:BR55" si="6">SUM(BF7:BQ7)</f>
        <v>1462.1704560275393</v>
      </c>
      <c r="BT7" s="50">
        <v>1947</v>
      </c>
      <c r="BU7" s="51">
        <v>0</v>
      </c>
      <c r="BV7" s="51">
        <v>0</v>
      </c>
      <c r="BW7" s="51">
        <v>1494.4311928899251</v>
      </c>
      <c r="BX7" s="51">
        <v>0</v>
      </c>
      <c r="BY7" s="51">
        <v>0</v>
      </c>
      <c r="BZ7" s="51">
        <v>0</v>
      </c>
      <c r="CA7" s="51">
        <v>0</v>
      </c>
      <c r="CB7" s="51">
        <v>0</v>
      </c>
      <c r="CC7" s="51">
        <v>0</v>
      </c>
      <c r="CD7" s="51">
        <v>0</v>
      </c>
      <c r="CE7" s="51">
        <v>0</v>
      </c>
      <c r="CF7" s="51">
        <v>0</v>
      </c>
      <c r="CG7" s="52">
        <f t="shared" ref="CG7:CG55" si="7">SUM(BU7:CF7)</f>
        <v>1494.4311928899251</v>
      </c>
      <c r="CI7" s="50">
        <v>1947</v>
      </c>
      <c r="CJ7" s="51">
        <v>0</v>
      </c>
      <c r="CK7" s="51">
        <v>0</v>
      </c>
      <c r="CL7" s="51">
        <v>2097.8967412569036</v>
      </c>
      <c r="CM7" s="51">
        <v>0</v>
      </c>
      <c r="CN7" s="51">
        <v>0</v>
      </c>
      <c r="CO7" s="51">
        <v>0</v>
      </c>
      <c r="CP7" s="51">
        <v>0</v>
      </c>
      <c r="CQ7" s="51">
        <v>0</v>
      </c>
      <c r="CR7" s="51">
        <v>0</v>
      </c>
      <c r="CS7" s="51">
        <v>0</v>
      </c>
      <c r="CT7" s="51">
        <v>0</v>
      </c>
      <c r="CU7" s="51">
        <v>0</v>
      </c>
      <c r="CV7" s="52">
        <f t="shared" ref="CV7:CV55" si="8">SUM(CJ7:CU7)</f>
        <v>2097.8967412569036</v>
      </c>
      <c r="CX7" s="50">
        <v>1947</v>
      </c>
      <c r="CY7" s="51">
        <v>0</v>
      </c>
      <c r="CZ7" s="51">
        <v>0</v>
      </c>
      <c r="DA7" s="51">
        <v>2134.9017041284642</v>
      </c>
      <c r="DB7" s="51">
        <v>0</v>
      </c>
      <c r="DC7" s="51">
        <v>0</v>
      </c>
      <c r="DD7" s="51">
        <v>0</v>
      </c>
      <c r="DE7" s="51">
        <v>0</v>
      </c>
      <c r="DF7" s="51">
        <v>0</v>
      </c>
      <c r="DG7" s="51">
        <v>0</v>
      </c>
      <c r="DH7" s="51">
        <v>0</v>
      </c>
      <c r="DI7" s="51">
        <v>0</v>
      </c>
      <c r="DJ7" s="51">
        <v>0</v>
      </c>
      <c r="DK7" s="52">
        <f t="shared" ref="DK7:DK55" si="9">SUM(CY7:DJ7)</f>
        <v>2134.9017041284642</v>
      </c>
      <c r="DM7" s="95">
        <v>1947</v>
      </c>
      <c r="DN7" s="96">
        <v>0</v>
      </c>
      <c r="DO7" s="96">
        <v>0</v>
      </c>
      <c r="DP7" s="96">
        <v>2134.9017041284642</v>
      </c>
      <c r="DQ7" s="96">
        <v>0</v>
      </c>
      <c r="DR7" s="96">
        <v>0</v>
      </c>
      <c r="DS7" s="96">
        <v>0</v>
      </c>
      <c r="DT7" s="96">
        <v>0</v>
      </c>
      <c r="DU7" s="96">
        <v>0</v>
      </c>
      <c r="DV7" s="96">
        <v>0</v>
      </c>
      <c r="DW7" s="96">
        <v>0</v>
      </c>
      <c r="DX7" s="96">
        <v>0</v>
      </c>
      <c r="DY7" s="96">
        <v>0</v>
      </c>
      <c r="DZ7" s="96">
        <v>2134.9017041284642</v>
      </c>
    </row>
    <row r="8" spans="1:130" x14ac:dyDescent="0.25">
      <c r="A8" s="61">
        <v>17227</v>
      </c>
      <c r="B8" s="96">
        <f t="shared" si="1"/>
        <v>1947</v>
      </c>
      <c r="C8" s="96">
        <f t="shared" si="2"/>
        <v>3</v>
      </c>
      <c r="D8" s="92">
        <v>738.20156702753127</v>
      </c>
      <c r="E8" s="92">
        <v>907.09601295413859</v>
      </c>
      <c r="F8" s="92">
        <v>1423.2678027523095</v>
      </c>
      <c r="G8" s="92">
        <v>1462.1704560275393</v>
      </c>
      <c r="H8" s="92">
        <v>1494.4311928899251</v>
      </c>
      <c r="I8" s="92">
        <v>2097.8967412569036</v>
      </c>
      <c r="J8" s="92">
        <v>2134.9017041284642</v>
      </c>
      <c r="L8" s="50">
        <v>1948</v>
      </c>
      <c r="M8" s="51">
        <v>0</v>
      </c>
      <c r="N8" s="51">
        <v>0</v>
      </c>
      <c r="O8" s="51">
        <v>0</v>
      </c>
      <c r="P8" s="51">
        <v>714.34665229740926</v>
      </c>
      <c r="Q8" s="51">
        <v>0</v>
      </c>
      <c r="R8" s="51">
        <v>0</v>
      </c>
      <c r="S8" s="51">
        <v>0</v>
      </c>
      <c r="T8" s="51">
        <v>0</v>
      </c>
      <c r="U8" s="51">
        <v>0</v>
      </c>
      <c r="V8" s="51">
        <v>0</v>
      </c>
      <c r="W8" s="51">
        <v>0</v>
      </c>
      <c r="X8" s="51">
        <v>0</v>
      </c>
      <c r="Y8" s="52">
        <f t="shared" si="3"/>
        <v>714.34665229740926</v>
      </c>
      <c r="AA8" s="50">
        <v>1948</v>
      </c>
      <c r="AB8" s="51">
        <v>0</v>
      </c>
      <c r="AC8" s="51">
        <v>0</v>
      </c>
      <c r="AD8" s="51">
        <v>0</v>
      </c>
      <c r="AE8" s="51">
        <v>877.78328996956714</v>
      </c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51">
        <v>0</v>
      </c>
      <c r="AL8" s="51">
        <v>0</v>
      </c>
      <c r="AM8" s="51">
        <v>0</v>
      </c>
      <c r="AN8" s="52">
        <f t="shared" si="4"/>
        <v>877.78328996956714</v>
      </c>
      <c r="AP8" s="50">
        <v>1948</v>
      </c>
      <c r="AQ8" s="51">
        <v>0</v>
      </c>
      <c r="AR8" s="51">
        <v>0</v>
      </c>
      <c r="AS8" s="51">
        <v>0</v>
      </c>
      <c r="AT8" s="51">
        <v>1377.2750365631284</v>
      </c>
      <c r="AU8" s="51">
        <v>0</v>
      </c>
      <c r="AV8" s="51">
        <v>0</v>
      </c>
      <c r="AW8" s="51">
        <v>0</v>
      </c>
      <c r="AX8" s="51">
        <v>0</v>
      </c>
      <c r="AY8" s="51">
        <v>0</v>
      </c>
      <c r="AZ8" s="51">
        <v>0</v>
      </c>
      <c r="BA8" s="51">
        <v>0</v>
      </c>
      <c r="BB8" s="51">
        <v>0</v>
      </c>
      <c r="BC8" s="52">
        <f t="shared" si="5"/>
        <v>1377.2750365631284</v>
      </c>
      <c r="BE8" s="50">
        <v>1948</v>
      </c>
      <c r="BF8" s="51">
        <v>0</v>
      </c>
      <c r="BG8" s="51">
        <v>0</v>
      </c>
      <c r="BH8" s="51">
        <v>0</v>
      </c>
      <c r="BI8" s="51">
        <v>1414.9205542291872</v>
      </c>
      <c r="BJ8" s="51">
        <v>0</v>
      </c>
      <c r="BK8" s="51">
        <v>0</v>
      </c>
      <c r="BL8" s="51">
        <v>0</v>
      </c>
      <c r="BM8" s="51">
        <v>0</v>
      </c>
      <c r="BN8" s="51">
        <v>0</v>
      </c>
      <c r="BO8" s="51">
        <v>0</v>
      </c>
      <c r="BP8" s="51">
        <v>0</v>
      </c>
      <c r="BQ8" s="51">
        <v>0</v>
      </c>
      <c r="BR8" s="52">
        <f t="shared" si="6"/>
        <v>1414.9205542291872</v>
      </c>
      <c r="BT8" s="50">
        <v>1948</v>
      </c>
      <c r="BU8" s="51">
        <v>0</v>
      </c>
      <c r="BV8" s="51">
        <v>0</v>
      </c>
      <c r="BW8" s="51">
        <v>0</v>
      </c>
      <c r="BX8" s="51">
        <v>1446.1387883912848</v>
      </c>
      <c r="BY8" s="51">
        <v>0</v>
      </c>
      <c r="BZ8" s="51">
        <v>0</v>
      </c>
      <c r="CA8" s="51">
        <v>0</v>
      </c>
      <c r="CB8" s="51">
        <v>0</v>
      </c>
      <c r="CC8" s="51">
        <v>0</v>
      </c>
      <c r="CD8" s="51">
        <v>0</v>
      </c>
      <c r="CE8" s="51">
        <v>0</v>
      </c>
      <c r="CF8" s="51">
        <v>0</v>
      </c>
      <c r="CG8" s="52">
        <f t="shared" si="7"/>
        <v>1446.1387883912848</v>
      </c>
      <c r="CI8" s="50">
        <v>1948</v>
      </c>
      <c r="CJ8" s="51">
        <v>0</v>
      </c>
      <c r="CK8" s="51">
        <v>0</v>
      </c>
      <c r="CL8" s="51">
        <v>0</v>
      </c>
      <c r="CM8" s="51">
        <v>2030.1034038940511</v>
      </c>
      <c r="CN8" s="51">
        <v>0</v>
      </c>
      <c r="CO8" s="51">
        <v>0</v>
      </c>
      <c r="CP8" s="51">
        <v>0</v>
      </c>
      <c r="CQ8" s="51">
        <v>0</v>
      </c>
      <c r="CR8" s="51">
        <v>0</v>
      </c>
      <c r="CS8" s="51">
        <v>0</v>
      </c>
      <c r="CT8" s="51">
        <v>0</v>
      </c>
      <c r="CU8" s="51">
        <v>0</v>
      </c>
      <c r="CV8" s="52">
        <f t="shared" si="8"/>
        <v>2030.1034038940511</v>
      </c>
      <c r="CX8" s="50">
        <v>1948</v>
      </c>
      <c r="CY8" s="51">
        <v>0</v>
      </c>
      <c r="CZ8" s="51">
        <v>0</v>
      </c>
      <c r="DA8" s="51">
        <v>0</v>
      </c>
      <c r="DB8" s="51">
        <v>2065.9125548446927</v>
      </c>
      <c r="DC8" s="51">
        <v>0</v>
      </c>
      <c r="DD8" s="51">
        <v>0</v>
      </c>
      <c r="DE8" s="51">
        <v>0</v>
      </c>
      <c r="DF8" s="51">
        <v>0</v>
      </c>
      <c r="DG8" s="51">
        <v>0</v>
      </c>
      <c r="DH8" s="51">
        <v>0</v>
      </c>
      <c r="DI8" s="51">
        <v>0</v>
      </c>
      <c r="DJ8" s="51">
        <v>0</v>
      </c>
      <c r="DK8" s="52">
        <f t="shared" si="9"/>
        <v>2065.9125548446927</v>
      </c>
      <c r="DM8" s="95">
        <v>1948</v>
      </c>
      <c r="DN8" s="96">
        <v>0</v>
      </c>
      <c r="DO8" s="96">
        <v>0</v>
      </c>
      <c r="DP8" s="96">
        <v>0</v>
      </c>
      <c r="DQ8" s="96">
        <v>2065.9125548446927</v>
      </c>
      <c r="DR8" s="96">
        <v>0</v>
      </c>
      <c r="DS8" s="96">
        <v>0</v>
      </c>
      <c r="DT8" s="96">
        <v>0</v>
      </c>
      <c r="DU8" s="96">
        <v>0</v>
      </c>
      <c r="DV8" s="96">
        <v>0</v>
      </c>
      <c r="DW8" s="96">
        <v>0</v>
      </c>
      <c r="DX8" s="96">
        <v>0</v>
      </c>
      <c r="DY8" s="96">
        <v>0</v>
      </c>
      <c r="DZ8" s="96">
        <v>2065.9125548446927</v>
      </c>
    </row>
    <row r="9" spans="1:130" x14ac:dyDescent="0.25">
      <c r="A9" s="61">
        <v>17258</v>
      </c>
      <c r="B9" s="96">
        <f t="shared" si="1"/>
        <v>1947</v>
      </c>
      <c r="C9" s="96">
        <f t="shared" si="2"/>
        <v>4</v>
      </c>
      <c r="D9" s="92">
        <v>0</v>
      </c>
      <c r="E9" s="92">
        <v>0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L9" s="50">
        <v>1949</v>
      </c>
      <c r="M9" s="51">
        <v>0</v>
      </c>
      <c r="N9" s="51">
        <v>0</v>
      </c>
      <c r="O9" s="51">
        <v>0</v>
      </c>
      <c r="P9" s="51">
        <v>0</v>
      </c>
      <c r="Q9" s="51">
        <v>700.29472715782038</v>
      </c>
      <c r="R9" s="51">
        <v>0</v>
      </c>
      <c r="S9" s="51">
        <v>0</v>
      </c>
      <c r="T9" s="51">
        <v>0</v>
      </c>
      <c r="U9" s="51">
        <v>0</v>
      </c>
      <c r="V9" s="51">
        <v>0</v>
      </c>
      <c r="W9" s="51">
        <v>0</v>
      </c>
      <c r="X9" s="51">
        <v>0</v>
      </c>
      <c r="Y9" s="52">
        <f t="shared" si="3"/>
        <v>700.29472715782038</v>
      </c>
      <c r="AA9" s="50">
        <v>1949</v>
      </c>
      <c r="AB9" s="51">
        <v>0</v>
      </c>
      <c r="AC9" s="51">
        <v>0</v>
      </c>
      <c r="AD9" s="51">
        <v>0</v>
      </c>
      <c r="AE9" s="51">
        <v>0</v>
      </c>
      <c r="AF9" s="51">
        <v>860.516399952283</v>
      </c>
      <c r="AG9" s="51">
        <v>0</v>
      </c>
      <c r="AH9" s="51">
        <v>0</v>
      </c>
      <c r="AI9" s="51">
        <v>0</v>
      </c>
      <c r="AJ9" s="51">
        <v>0</v>
      </c>
      <c r="AK9" s="51">
        <v>0</v>
      </c>
      <c r="AL9" s="51">
        <v>0</v>
      </c>
      <c r="AM9" s="51">
        <v>0</v>
      </c>
      <c r="AN9" s="52">
        <f t="shared" si="4"/>
        <v>860.516399952283</v>
      </c>
      <c r="AP9" s="50">
        <v>1949</v>
      </c>
      <c r="AQ9" s="51">
        <v>0</v>
      </c>
      <c r="AR9" s="51">
        <v>0</v>
      </c>
      <c r="AS9" s="51">
        <v>0</v>
      </c>
      <c r="AT9" s="51">
        <v>0</v>
      </c>
      <c r="AU9" s="51">
        <v>1350.1826359083939</v>
      </c>
      <c r="AV9" s="51">
        <v>0</v>
      </c>
      <c r="AW9" s="51">
        <v>0</v>
      </c>
      <c r="AX9" s="51">
        <v>0</v>
      </c>
      <c r="AY9" s="51">
        <v>0</v>
      </c>
      <c r="AZ9" s="51">
        <v>0</v>
      </c>
      <c r="BA9" s="51">
        <v>0</v>
      </c>
      <c r="BB9" s="51">
        <v>0</v>
      </c>
      <c r="BC9" s="52">
        <f t="shared" si="5"/>
        <v>1350.1826359083939</v>
      </c>
      <c r="BE9" s="50">
        <v>1949</v>
      </c>
      <c r="BF9" s="51">
        <v>0</v>
      </c>
      <c r="BG9" s="51">
        <v>0</v>
      </c>
      <c r="BH9" s="51">
        <v>0</v>
      </c>
      <c r="BI9" s="51">
        <v>0</v>
      </c>
      <c r="BJ9" s="51">
        <v>1387.0876279565566</v>
      </c>
      <c r="BK9" s="51">
        <v>0</v>
      </c>
      <c r="BL9" s="51">
        <v>0</v>
      </c>
      <c r="BM9" s="51">
        <v>0</v>
      </c>
      <c r="BN9" s="51">
        <v>0</v>
      </c>
      <c r="BO9" s="51">
        <v>0</v>
      </c>
      <c r="BP9" s="51">
        <v>0</v>
      </c>
      <c r="BQ9" s="51">
        <v>0</v>
      </c>
      <c r="BR9" s="52">
        <f t="shared" si="6"/>
        <v>1387.0876279565566</v>
      </c>
      <c r="BT9" s="50">
        <v>1949</v>
      </c>
      <c r="BU9" s="51">
        <v>0</v>
      </c>
      <c r="BV9" s="51">
        <v>0</v>
      </c>
      <c r="BW9" s="51">
        <v>0</v>
      </c>
      <c r="BX9" s="51">
        <v>0</v>
      </c>
      <c r="BY9" s="51">
        <v>1417.6917677038136</v>
      </c>
      <c r="BZ9" s="51">
        <v>0</v>
      </c>
      <c r="CA9" s="51">
        <v>0</v>
      </c>
      <c r="CB9" s="51">
        <v>0</v>
      </c>
      <c r="CC9" s="51">
        <v>0</v>
      </c>
      <c r="CD9" s="51">
        <v>0</v>
      </c>
      <c r="CE9" s="51">
        <v>0</v>
      </c>
      <c r="CF9" s="51">
        <v>0</v>
      </c>
      <c r="CG9" s="52">
        <f t="shared" si="7"/>
        <v>1417.6917677038136</v>
      </c>
      <c r="CI9" s="50">
        <v>1949</v>
      </c>
      <c r="CJ9" s="51">
        <v>0</v>
      </c>
      <c r="CK9" s="51">
        <v>0</v>
      </c>
      <c r="CL9" s="51">
        <v>0</v>
      </c>
      <c r="CM9" s="51">
        <v>0</v>
      </c>
      <c r="CN9" s="51">
        <v>1990.1692053289723</v>
      </c>
      <c r="CO9" s="51">
        <v>0</v>
      </c>
      <c r="CP9" s="51">
        <v>0</v>
      </c>
      <c r="CQ9" s="51">
        <v>0</v>
      </c>
      <c r="CR9" s="51">
        <v>0</v>
      </c>
      <c r="CS9" s="51">
        <v>0</v>
      </c>
      <c r="CT9" s="51">
        <v>0</v>
      </c>
      <c r="CU9" s="51">
        <v>0</v>
      </c>
      <c r="CV9" s="52">
        <f t="shared" si="8"/>
        <v>1990.1692053289723</v>
      </c>
      <c r="CX9" s="50">
        <v>1949</v>
      </c>
      <c r="CY9" s="51">
        <v>0</v>
      </c>
      <c r="CZ9" s="51">
        <v>0</v>
      </c>
      <c r="DA9" s="51">
        <v>0</v>
      </c>
      <c r="DB9" s="51">
        <v>0</v>
      </c>
      <c r="DC9" s="51">
        <v>2025.273953862591</v>
      </c>
      <c r="DD9" s="51">
        <v>0</v>
      </c>
      <c r="DE9" s="51">
        <v>0</v>
      </c>
      <c r="DF9" s="51">
        <v>0</v>
      </c>
      <c r="DG9" s="51">
        <v>0</v>
      </c>
      <c r="DH9" s="51">
        <v>0</v>
      </c>
      <c r="DI9" s="51">
        <v>0</v>
      </c>
      <c r="DJ9" s="51">
        <v>0</v>
      </c>
      <c r="DK9" s="52">
        <f t="shared" si="9"/>
        <v>2025.273953862591</v>
      </c>
      <c r="DM9" s="95">
        <v>1949</v>
      </c>
      <c r="DN9" s="96">
        <v>0</v>
      </c>
      <c r="DO9" s="96">
        <v>0</v>
      </c>
      <c r="DP9" s="96">
        <v>0</v>
      </c>
      <c r="DQ9" s="96">
        <v>0</v>
      </c>
      <c r="DR9" s="96">
        <v>2025.273953862591</v>
      </c>
      <c r="DS9" s="96">
        <v>0</v>
      </c>
      <c r="DT9" s="96">
        <v>0</v>
      </c>
      <c r="DU9" s="96">
        <v>0</v>
      </c>
      <c r="DV9" s="96">
        <v>0</v>
      </c>
      <c r="DW9" s="96">
        <v>0</v>
      </c>
      <c r="DX9" s="96">
        <v>0</v>
      </c>
      <c r="DY9" s="96">
        <v>0</v>
      </c>
      <c r="DZ9" s="96">
        <v>2025.273953862591</v>
      </c>
    </row>
    <row r="10" spans="1:130" x14ac:dyDescent="0.25">
      <c r="A10" s="61">
        <v>17288</v>
      </c>
      <c r="B10" s="96">
        <f t="shared" si="1"/>
        <v>1947</v>
      </c>
      <c r="C10" s="96">
        <f t="shared" si="2"/>
        <v>5</v>
      </c>
      <c r="D10" s="92">
        <v>0</v>
      </c>
      <c r="E10" s="92">
        <v>0</v>
      </c>
      <c r="F10" s="92">
        <v>0</v>
      </c>
      <c r="G10" s="92">
        <v>0</v>
      </c>
      <c r="H10" s="92">
        <v>0</v>
      </c>
      <c r="I10" s="92">
        <v>0</v>
      </c>
      <c r="J10" s="92">
        <v>0</v>
      </c>
      <c r="L10" s="50">
        <v>1950</v>
      </c>
      <c r="M10" s="51">
        <v>0</v>
      </c>
      <c r="N10" s="51">
        <v>0</v>
      </c>
      <c r="O10" s="51">
        <v>738.20156702753127</v>
      </c>
      <c r="P10" s="51">
        <v>0</v>
      </c>
      <c r="Q10" s="51">
        <v>0</v>
      </c>
      <c r="R10" s="51">
        <v>0</v>
      </c>
      <c r="S10" s="51">
        <v>0</v>
      </c>
      <c r="T10" s="51">
        <v>0</v>
      </c>
      <c r="U10" s="51">
        <v>0</v>
      </c>
      <c r="V10" s="51">
        <v>0</v>
      </c>
      <c r="W10" s="51">
        <v>0</v>
      </c>
      <c r="X10" s="51">
        <v>0</v>
      </c>
      <c r="Y10" s="52">
        <f t="shared" si="3"/>
        <v>738.20156702753127</v>
      </c>
      <c r="AA10" s="50">
        <v>1950</v>
      </c>
      <c r="AB10" s="51">
        <v>0</v>
      </c>
      <c r="AC10" s="51">
        <v>0</v>
      </c>
      <c r="AD10" s="51">
        <v>907.09601295413859</v>
      </c>
      <c r="AE10" s="51">
        <v>0</v>
      </c>
      <c r="AF10" s="51">
        <v>0</v>
      </c>
      <c r="AG10" s="51">
        <v>0</v>
      </c>
      <c r="AH10" s="51">
        <v>0</v>
      </c>
      <c r="AI10" s="51">
        <v>0</v>
      </c>
      <c r="AJ10" s="51">
        <v>0</v>
      </c>
      <c r="AK10" s="51">
        <v>0</v>
      </c>
      <c r="AL10" s="51">
        <v>0</v>
      </c>
      <c r="AM10" s="51">
        <v>0</v>
      </c>
      <c r="AN10" s="52">
        <f t="shared" si="4"/>
        <v>907.09601295413859</v>
      </c>
      <c r="AP10" s="50">
        <v>1950</v>
      </c>
      <c r="AQ10" s="51">
        <v>0</v>
      </c>
      <c r="AR10" s="51">
        <v>0</v>
      </c>
      <c r="AS10" s="51">
        <v>1423.2678027523095</v>
      </c>
      <c r="AT10" s="51">
        <v>0</v>
      </c>
      <c r="AU10" s="51">
        <v>0</v>
      </c>
      <c r="AV10" s="51">
        <v>0</v>
      </c>
      <c r="AW10" s="51">
        <v>0</v>
      </c>
      <c r="AX10" s="51">
        <v>0</v>
      </c>
      <c r="AY10" s="51">
        <v>0</v>
      </c>
      <c r="AZ10" s="51">
        <v>0</v>
      </c>
      <c r="BA10" s="51">
        <v>0</v>
      </c>
      <c r="BB10" s="51">
        <v>0</v>
      </c>
      <c r="BC10" s="52">
        <f t="shared" si="5"/>
        <v>1423.2678027523095</v>
      </c>
      <c r="BE10" s="50">
        <v>1950</v>
      </c>
      <c r="BF10" s="51">
        <v>0</v>
      </c>
      <c r="BG10" s="51">
        <v>0</v>
      </c>
      <c r="BH10" s="51">
        <v>1462.1704560275393</v>
      </c>
      <c r="BI10" s="51">
        <v>0</v>
      </c>
      <c r="BJ10" s="51">
        <v>0</v>
      </c>
      <c r="BK10" s="51">
        <v>0</v>
      </c>
      <c r="BL10" s="51">
        <v>0</v>
      </c>
      <c r="BM10" s="51">
        <v>0</v>
      </c>
      <c r="BN10" s="51">
        <v>0</v>
      </c>
      <c r="BO10" s="51">
        <v>0</v>
      </c>
      <c r="BP10" s="51">
        <v>0</v>
      </c>
      <c r="BQ10" s="51">
        <v>0</v>
      </c>
      <c r="BR10" s="52">
        <f t="shared" si="6"/>
        <v>1462.1704560275393</v>
      </c>
      <c r="BT10" s="50">
        <v>1950</v>
      </c>
      <c r="BU10" s="51">
        <v>0</v>
      </c>
      <c r="BV10" s="51">
        <v>0</v>
      </c>
      <c r="BW10" s="51">
        <v>1494.4311928899251</v>
      </c>
      <c r="BX10" s="51">
        <v>0</v>
      </c>
      <c r="BY10" s="51">
        <v>0</v>
      </c>
      <c r="BZ10" s="51">
        <v>0</v>
      </c>
      <c r="CA10" s="51">
        <v>0</v>
      </c>
      <c r="CB10" s="51">
        <v>0</v>
      </c>
      <c r="CC10" s="51">
        <v>0</v>
      </c>
      <c r="CD10" s="51">
        <v>0</v>
      </c>
      <c r="CE10" s="51">
        <v>0</v>
      </c>
      <c r="CF10" s="51">
        <v>0</v>
      </c>
      <c r="CG10" s="52">
        <f t="shared" si="7"/>
        <v>1494.4311928899251</v>
      </c>
      <c r="CI10" s="50">
        <v>1950</v>
      </c>
      <c r="CJ10" s="51">
        <v>0</v>
      </c>
      <c r="CK10" s="51">
        <v>0</v>
      </c>
      <c r="CL10" s="51">
        <v>2097.8967412569036</v>
      </c>
      <c r="CM10" s="51">
        <v>0</v>
      </c>
      <c r="CN10" s="51">
        <v>0</v>
      </c>
      <c r="CO10" s="51">
        <v>0</v>
      </c>
      <c r="CP10" s="51">
        <v>0</v>
      </c>
      <c r="CQ10" s="51">
        <v>0</v>
      </c>
      <c r="CR10" s="51">
        <v>0</v>
      </c>
      <c r="CS10" s="51">
        <v>0</v>
      </c>
      <c r="CT10" s="51">
        <v>0</v>
      </c>
      <c r="CU10" s="51">
        <v>0</v>
      </c>
      <c r="CV10" s="52">
        <f t="shared" si="8"/>
        <v>2097.8967412569036</v>
      </c>
      <c r="CX10" s="50">
        <v>1950</v>
      </c>
      <c r="CY10" s="51">
        <v>0</v>
      </c>
      <c r="CZ10" s="51">
        <v>0</v>
      </c>
      <c r="DA10" s="51">
        <v>2134.9017041284642</v>
      </c>
      <c r="DB10" s="51">
        <v>0</v>
      </c>
      <c r="DC10" s="51">
        <v>0</v>
      </c>
      <c r="DD10" s="51">
        <v>0</v>
      </c>
      <c r="DE10" s="51">
        <v>0</v>
      </c>
      <c r="DF10" s="51">
        <v>0</v>
      </c>
      <c r="DG10" s="51">
        <v>0</v>
      </c>
      <c r="DH10" s="51">
        <v>0</v>
      </c>
      <c r="DI10" s="51">
        <v>0</v>
      </c>
      <c r="DJ10" s="51">
        <v>0</v>
      </c>
      <c r="DK10" s="52">
        <f t="shared" si="9"/>
        <v>2134.9017041284642</v>
      </c>
      <c r="DM10" s="95">
        <v>1950</v>
      </c>
      <c r="DN10" s="96">
        <v>0</v>
      </c>
      <c r="DO10" s="96">
        <v>0</v>
      </c>
      <c r="DP10" s="96">
        <v>2134.9017041284642</v>
      </c>
      <c r="DQ10" s="96">
        <v>0</v>
      </c>
      <c r="DR10" s="96">
        <v>0</v>
      </c>
      <c r="DS10" s="96">
        <v>0</v>
      </c>
      <c r="DT10" s="96">
        <v>0</v>
      </c>
      <c r="DU10" s="96">
        <v>0</v>
      </c>
      <c r="DV10" s="96">
        <v>0</v>
      </c>
      <c r="DW10" s="96">
        <v>0</v>
      </c>
      <c r="DX10" s="96">
        <v>0</v>
      </c>
      <c r="DY10" s="96">
        <v>0</v>
      </c>
      <c r="DZ10" s="96">
        <v>2134.9017041284642</v>
      </c>
    </row>
    <row r="11" spans="1:130" x14ac:dyDescent="0.25">
      <c r="A11" s="61">
        <v>17319</v>
      </c>
      <c r="B11" s="96">
        <f t="shared" si="1"/>
        <v>1947</v>
      </c>
      <c r="C11" s="96">
        <f t="shared" si="2"/>
        <v>6</v>
      </c>
      <c r="D11" s="92">
        <v>0</v>
      </c>
      <c r="E11" s="92">
        <v>0</v>
      </c>
      <c r="F11" s="92">
        <v>0</v>
      </c>
      <c r="G11" s="92">
        <v>0</v>
      </c>
      <c r="H11" s="92">
        <v>0</v>
      </c>
      <c r="I11" s="92">
        <v>0</v>
      </c>
      <c r="J11" s="92">
        <v>0</v>
      </c>
      <c r="L11" s="50">
        <v>1951</v>
      </c>
      <c r="M11" s="51">
        <v>0</v>
      </c>
      <c r="N11" s="51">
        <v>0</v>
      </c>
      <c r="O11" s="51">
        <v>734.16189905366673</v>
      </c>
      <c r="P11" s="51">
        <v>0</v>
      </c>
      <c r="Q11" s="51">
        <v>0</v>
      </c>
      <c r="R11" s="51">
        <v>0</v>
      </c>
      <c r="S11" s="51">
        <v>0</v>
      </c>
      <c r="T11" s="51">
        <v>0</v>
      </c>
      <c r="U11" s="51">
        <v>0</v>
      </c>
      <c r="V11" s="51">
        <v>0</v>
      </c>
      <c r="W11" s="51">
        <v>0</v>
      </c>
      <c r="X11" s="51">
        <v>0</v>
      </c>
      <c r="Y11" s="52">
        <f t="shared" si="3"/>
        <v>734.16189905366673</v>
      </c>
      <c r="AA11" s="50">
        <v>1951</v>
      </c>
      <c r="AB11" s="51">
        <v>0</v>
      </c>
      <c r="AC11" s="51">
        <v>0</v>
      </c>
      <c r="AD11" s="51">
        <v>902.13210217905566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2">
        <f t="shared" si="4"/>
        <v>902.13210217905566</v>
      </c>
      <c r="AP11" s="50">
        <v>1951</v>
      </c>
      <c r="AQ11" s="51">
        <v>0</v>
      </c>
      <c r="AR11" s="51">
        <v>0</v>
      </c>
      <c r="AS11" s="51">
        <v>1415.4792398206941</v>
      </c>
      <c r="AT11" s="51">
        <v>0</v>
      </c>
      <c r="AU11" s="51">
        <v>0</v>
      </c>
      <c r="AV11" s="51">
        <v>0</v>
      </c>
      <c r="AW11" s="51">
        <v>0</v>
      </c>
      <c r="AX11" s="51">
        <v>0</v>
      </c>
      <c r="AY11" s="51">
        <v>0</v>
      </c>
      <c r="AZ11" s="51">
        <v>0</v>
      </c>
      <c r="BA11" s="51">
        <v>0</v>
      </c>
      <c r="BB11" s="51">
        <v>0</v>
      </c>
      <c r="BC11" s="52">
        <f t="shared" si="5"/>
        <v>1415.4792398206941</v>
      </c>
      <c r="BE11" s="50">
        <v>1951</v>
      </c>
      <c r="BF11" s="51">
        <v>0</v>
      </c>
      <c r="BG11" s="51">
        <v>0</v>
      </c>
      <c r="BH11" s="51">
        <v>1454.1690057091264</v>
      </c>
      <c r="BI11" s="51">
        <v>0</v>
      </c>
      <c r="BJ11" s="51">
        <v>0</v>
      </c>
      <c r="BK11" s="51">
        <v>0</v>
      </c>
      <c r="BL11" s="51">
        <v>0</v>
      </c>
      <c r="BM11" s="51">
        <v>0</v>
      </c>
      <c r="BN11" s="51">
        <v>0</v>
      </c>
      <c r="BO11" s="51">
        <v>0</v>
      </c>
      <c r="BP11" s="51">
        <v>0</v>
      </c>
      <c r="BQ11" s="51">
        <v>0</v>
      </c>
      <c r="BR11" s="52">
        <f t="shared" si="6"/>
        <v>1454.1690057091264</v>
      </c>
      <c r="BT11" s="50">
        <v>1951</v>
      </c>
      <c r="BU11" s="51">
        <v>0</v>
      </c>
      <c r="BV11" s="51">
        <v>0</v>
      </c>
      <c r="BW11" s="51">
        <v>1486.253201811729</v>
      </c>
      <c r="BX11" s="51">
        <v>0</v>
      </c>
      <c r="BY11" s="51">
        <v>0</v>
      </c>
      <c r="BZ11" s="51">
        <v>0</v>
      </c>
      <c r="CA11" s="51">
        <v>0</v>
      </c>
      <c r="CB11" s="51">
        <v>0</v>
      </c>
      <c r="CC11" s="51">
        <v>0</v>
      </c>
      <c r="CD11" s="51">
        <v>0</v>
      </c>
      <c r="CE11" s="51">
        <v>0</v>
      </c>
      <c r="CF11" s="51">
        <v>0</v>
      </c>
      <c r="CG11" s="52">
        <f t="shared" si="7"/>
        <v>1486.253201811729</v>
      </c>
      <c r="CI11" s="50">
        <v>1951</v>
      </c>
      <c r="CJ11" s="51">
        <v>0</v>
      </c>
      <c r="CK11" s="51">
        <v>0</v>
      </c>
      <c r="CL11" s="51">
        <v>2086.4163994957025</v>
      </c>
      <c r="CM11" s="51">
        <v>0</v>
      </c>
      <c r="CN11" s="51">
        <v>0</v>
      </c>
      <c r="CO11" s="51">
        <v>0</v>
      </c>
      <c r="CP11" s="51">
        <v>0</v>
      </c>
      <c r="CQ11" s="51">
        <v>0</v>
      </c>
      <c r="CR11" s="51">
        <v>0</v>
      </c>
      <c r="CS11" s="51">
        <v>0</v>
      </c>
      <c r="CT11" s="51">
        <v>0</v>
      </c>
      <c r="CU11" s="51">
        <v>0</v>
      </c>
      <c r="CV11" s="52">
        <f t="shared" si="8"/>
        <v>2086.4163994957025</v>
      </c>
      <c r="CX11" s="50">
        <v>1951</v>
      </c>
      <c r="CY11" s="51">
        <v>0</v>
      </c>
      <c r="CZ11" s="51">
        <v>0</v>
      </c>
      <c r="DA11" s="51">
        <v>2123.218859731041</v>
      </c>
      <c r="DB11" s="51">
        <v>0</v>
      </c>
      <c r="DC11" s="51">
        <v>0</v>
      </c>
      <c r="DD11" s="51">
        <v>0</v>
      </c>
      <c r="DE11" s="51">
        <v>0</v>
      </c>
      <c r="DF11" s="51">
        <v>0</v>
      </c>
      <c r="DG11" s="51">
        <v>0</v>
      </c>
      <c r="DH11" s="51">
        <v>0</v>
      </c>
      <c r="DI11" s="51">
        <v>0</v>
      </c>
      <c r="DJ11" s="51">
        <v>0</v>
      </c>
      <c r="DK11" s="52">
        <f t="shared" si="9"/>
        <v>2123.218859731041</v>
      </c>
      <c r="DM11" s="95">
        <v>1951</v>
      </c>
      <c r="DN11" s="96">
        <v>0</v>
      </c>
      <c r="DO11" s="96">
        <v>0</v>
      </c>
      <c r="DP11" s="96">
        <v>2123.218859731041</v>
      </c>
      <c r="DQ11" s="96">
        <v>0</v>
      </c>
      <c r="DR11" s="96">
        <v>0</v>
      </c>
      <c r="DS11" s="96">
        <v>0</v>
      </c>
      <c r="DT11" s="96">
        <v>0</v>
      </c>
      <c r="DU11" s="96">
        <v>0</v>
      </c>
      <c r="DV11" s="96">
        <v>0</v>
      </c>
      <c r="DW11" s="96">
        <v>0</v>
      </c>
      <c r="DX11" s="96">
        <v>0</v>
      </c>
      <c r="DY11" s="96">
        <v>0</v>
      </c>
      <c r="DZ11" s="96">
        <v>2123.218859731041</v>
      </c>
    </row>
    <row r="12" spans="1:130" x14ac:dyDescent="0.25">
      <c r="A12" s="61">
        <v>17349</v>
      </c>
      <c r="B12" s="96">
        <f t="shared" si="1"/>
        <v>1947</v>
      </c>
      <c r="C12" s="96">
        <f t="shared" si="2"/>
        <v>7</v>
      </c>
      <c r="D12" s="92">
        <v>0</v>
      </c>
      <c r="E12" s="92">
        <v>0</v>
      </c>
      <c r="F12" s="92">
        <v>0</v>
      </c>
      <c r="G12" s="92">
        <v>0</v>
      </c>
      <c r="H12" s="92">
        <v>0</v>
      </c>
      <c r="I12" s="92">
        <v>0</v>
      </c>
      <c r="J12" s="92">
        <v>0</v>
      </c>
      <c r="L12" s="50">
        <v>1952</v>
      </c>
      <c r="M12" s="51">
        <v>0</v>
      </c>
      <c r="N12" s="51">
        <v>0</v>
      </c>
      <c r="O12" s="51">
        <v>0</v>
      </c>
      <c r="P12" s="51">
        <v>0</v>
      </c>
      <c r="Q12" s="51">
        <v>700.29472715782038</v>
      </c>
      <c r="R12" s="51">
        <v>0</v>
      </c>
      <c r="S12" s="51">
        <v>0</v>
      </c>
      <c r="T12" s="51">
        <v>0</v>
      </c>
      <c r="U12" s="51">
        <v>0</v>
      </c>
      <c r="V12" s="51">
        <v>0</v>
      </c>
      <c r="W12" s="51">
        <v>0</v>
      </c>
      <c r="X12" s="51">
        <v>0</v>
      </c>
      <c r="Y12" s="52">
        <f t="shared" si="3"/>
        <v>700.29472715782038</v>
      </c>
      <c r="AA12" s="50">
        <v>1952</v>
      </c>
      <c r="AB12" s="51">
        <v>0</v>
      </c>
      <c r="AC12" s="51">
        <v>0</v>
      </c>
      <c r="AD12" s="51">
        <v>0</v>
      </c>
      <c r="AE12" s="51">
        <v>0</v>
      </c>
      <c r="AF12" s="51">
        <v>860.516399952283</v>
      </c>
      <c r="AG12" s="51">
        <v>0</v>
      </c>
      <c r="AH12" s="51">
        <v>0</v>
      </c>
      <c r="AI12" s="51">
        <v>0</v>
      </c>
      <c r="AJ12" s="51">
        <v>0</v>
      </c>
      <c r="AK12" s="51">
        <v>0</v>
      </c>
      <c r="AL12" s="51">
        <v>0</v>
      </c>
      <c r="AM12" s="51">
        <v>0</v>
      </c>
      <c r="AN12" s="52">
        <f t="shared" si="4"/>
        <v>860.516399952283</v>
      </c>
      <c r="AP12" s="50">
        <v>1952</v>
      </c>
      <c r="AQ12" s="51">
        <v>0</v>
      </c>
      <c r="AR12" s="51">
        <v>0</v>
      </c>
      <c r="AS12" s="51">
        <v>0</v>
      </c>
      <c r="AT12" s="51">
        <v>0</v>
      </c>
      <c r="AU12" s="51">
        <v>1350.1826359083939</v>
      </c>
      <c r="AV12" s="51">
        <v>0</v>
      </c>
      <c r="AW12" s="51">
        <v>0</v>
      </c>
      <c r="AX12" s="51">
        <v>0</v>
      </c>
      <c r="AY12" s="51">
        <v>0</v>
      </c>
      <c r="AZ12" s="51">
        <v>0</v>
      </c>
      <c r="BA12" s="51">
        <v>0</v>
      </c>
      <c r="BB12" s="51">
        <v>0</v>
      </c>
      <c r="BC12" s="52">
        <f t="shared" si="5"/>
        <v>1350.1826359083939</v>
      </c>
      <c r="BE12" s="50">
        <v>1952</v>
      </c>
      <c r="BF12" s="51">
        <v>0</v>
      </c>
      <c r="BG12" s="51">
        <v>0</v>
      </c>
      <c r="BH12" s="51">
        <v>0</v>
      </c>
      <c r="BI12" s="51">
        <v>0</v>
      </c>
      <c r="BJ12" s="51">
        <v>1387.0876279565566</v>
      </c>
      <c r="BK12" s="51">
        <v>0</v>
      </c>
      <c r="BL12" s="51">
        <v>0</v>
      </c>
      <c r="BM12" s="51">
        <v>0</v>
      </c>
      <c r="BN12" s="51">
        <v>0</v>
      </c>
      <c r="BO12" s="51">
        <v>0</v>
      </c>
      <c r="BP12" s="51">
        <v>0</v>
      </c>
      <c r="BQ12" s="51">
        <v>0</v>
      </c>
      <c r="BR12" s="52">
        <f t="shared" si="6"/>
        <v>1387.0876279565566</v>
      </c>
      <c r="BT12" s="50">
        <v>1952</v>
      </c>
      <c r="BU12" s="51">
        <v>0</v>
      </c>
      <c r="BV12" s="51">
        <v>0</v>
      </c>
      <c r="BW12" s="51">
        <v>0</v>
      </c>
      <c r="BX12" s="51">
        <v>0</v>
      </c>
      <c r="BY12" s="51">
        <v>1417.6917677038136</v>
      </c>
      <c r="BZ12" s="51">
        <v>0</v>
      </c>
      <c r="CA12" s="51">
        <v>0</v>
      </c>
      <c r="CB12" s="51">
        <v>0</v>
      </c>
      <c r="CC12" s="51">
        <v>0</v>
      </c>
      <c r="CD12" s="51">
        <v>0</v>
      </c>
      <c r="CE12" s="51">
        <v>0</v>
      </c>
      <c r="CF12" s="51">
        <v>0</v>
      </c>
      <c r="CG12" s="52">
        <f t="shared" si="7"/>
        <v>1417.6917677038136</v>
      </c>
      <c r="CI12" s="50">
        <v>1952</v>
      </c>
      <c r="CJ12" s="51">
        <v>0</v>
      </c>
      <c r="CK12" s="51">
        <v>0</v>
      </c>
      <c r="CL12" s="51">
        <v>0</v>
      </c>
      <c r="CM12" s="51">
        <v>0</v>
      </c>
      <c r="CN12" s="51">
        <v>1990.1692053289723</v>
      </c>
      <c r="CO12" s="51">
        <v>0</v>
      </c>
      <c r="CP12" s="51">
        <v>0</v>
      </c>
      <c r="CQ12" s="51">
        <v>0</v>
      </c>
      <c r="CR12" s="51">
        <v>0</v>
      </c>
      <c r="CS12" s="51">
        <v>0</v>
      </c>
      <c r="CT12" s="51">
        <v>0</v>
      </c>
      <c r="CU12" s="51">
        <v>0</v>
      </c>
      <c r="CV12" s="52">
        <f t="shared" si="8"/>
        <v>1990.1692053289723</v>
      </c>
      <c r="CX12" s="50">
        <v>1952</v>
      </c>
      <c r="CY12" s="51">
        <v>0</v>
      </c>
      <c r="CZ12" s="51">
        <v>0</v>
      </c>
      <c r="DA12" s="51">
        <v>0</v>
      </c>
      <c r="DB12" s="51">
        <v>0</v>
      </c>
      <c r="DC12" s="51">
        <v>2025.273953862591</v>
      </c>
      <c r="DD12" s="51">
        <v>0</v>
      </c>
      <c r="DE12" s="51">
        <v>0</v>
      </c>
      <c r="DF12" s="51">
        <v>0</v>
      </c>
      <c r="DG12" s="51">
        <v>0</v>
      </c>
      <c r="DH12" s="51">
        <v>0</v>
      </c>
      <c r="DI12" s="51">
        <v>0</v>
      </c>
      <c r="DJ12" s="51">
        <v>0</v>
      </c>
      <c r="DK12" s="52">
        <f t="shared" si="9"/>
        <v>2025.273953862591</v>
      </c>
      <c r="DM12" s="95">
        <v>1952</v>
      </c>
      <c r="DN12" s="96">
        <v>0</v>
      </c>
      <c r="DO12" s="96">
        <v>0</v>
      </c>
      <c r="DP12" s="96">
        <v>0</v>
      </c>
      <c r="DQ12" s="96">
        <v>0</v>
      </c>
      <c r="DR12" s="96">
        <v>2025.273953862591</v>
      </c>
      <c r="DS12" s="96">
        <v>0</v>
      </c>
      <c r="DT12" s="96">
        <v>0</v>
      </c>
      <c r="DU12" s="96">
        <v>0</v>
      </c>
      <c r="DV12" s="96">
        <v>0</v>
      </c>
      <c r="DW12" s="96">
        <v>0</v>
      </c>
      <c r="DX12" s="96">
        <v>0</v>
      </c>
      <c r="DY12" s="96">
        <v>0</v>
      </c>
      <c r="DZ12" s="96">
        <v>2025.273953862591</v>
      </c>
    </row>
    <row r="13" spans="1:130" x14ac:dyDescent="0.25">
      <c r="A13" s="61">
        <v>17380</v>
      </c>
      <c r="B13" s="96">
        <f t="shared" si="1"/>
        <v>1947</v>
      </c>
      <c r="C13" s="96">
        <f t="shared" si="2"/>
        <v>8</v>
      </c>
      <c r="D13" s="92">
        <v>0</v>
      </c>
      <c r="E13" s="92">
        <v>0</v>
      </c>
      <c r="F13" s="92">
        <v>0</v>
      </c>
      <c r="G13" s="92">
        <v>0</v>
      </c>
      <c r="H13" s="92">
        <v>0</v>
      </c>
      <c r="I13" s="92">
        <v>0</v>
      </c>
      <c r="J13" s="92">
        <v>0</v>
      </c>
      <c r="L13" s="50">
        <v>1953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1">
        <v>290.58259952496996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2">
        <f t="shared" si="3"/>
        <v>290.58259952496996</v>
      </c>
      <c r="AA13" s="50">
        <v>1953</v>
      </c>
      <c r="AB13" s="51">
        <v>0</v>
      </c>
      <c r="AC13" s="51">
        <v>0</v>
      </c>
      <c r="AD13" s="51">
        <v>0</v>
      </c>
      <c r="AE13" s="51">
        <v>0</v>
      </c>
      <c r="AF13" s="51">
        <v>0</v>
      </c>
      <c r="AG13" s="51">
        <v>0</v>
      </c>
      <c r="AH13" s="51">
        <v>357.06550789957748</v>
      </c>
      <c r="AI13" s="51">
        <v>0</v>
      </c>
      <c r="AJ13" s="51">
        <v>0</v>
      </c>
      <c r="AK13" s="51">
        <v>0</v>
      </c>
      <c r="AL13" s="51">
        <v>0</v>
      </c>
      <c r="AM13" s="51">
        <v>0</v>
      </c>
      <c r="AN13" s="52">
        <f t="shared" si="4"/>
        <v>357.06550789957748</v>
      </c>
      <c r="AP13" s="50">
        <v>1953</v>
      </c>
      <c r="AQ13" s="51">
        <v>0</v>
      </c>
      <c r="AR13" s="51">
        <v>0</v>
      </c>
      <c r="AS13" s="51">
        <v>0</v>
      </c>
      <c r="AT13" s="51">
        <v>0</v>
      </c>
      <c r="AU13" s="51">
        <v>0</v>
      </c>
      <c r="AV13" s="51">
        <v>0</v>
      </c>
      <c r="AW13" s="51">
        <v>560.24922787590606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2">
        <f t="shared" si="5"/>
        <v>560.24922787590606</v>
      </c>
      <c r="BE13" s="50">
        <v>1953</v>
      </c>
      <c r="BF13" s="51">
        <v>0</v>
      </c>
      <c r="BG13" s="51">
        <v>0</v>
      </c>
      <c r="BH13" s="51">
        <v>0</v>
      </c>
      <c r="BI13" s="51">
        <v>0</v>
      </c>
      <c r="BJ13" s="51">
        <v>0</v>
      </c>
      <c r="BK13" s="51">
        <v>0</v>
      </c>
      <c r="BL13" s="51">
        <v>575.56270677118084</v>
      </c>
      <c r="BM13" s="51">
        <v>0</v>
      </c>
      <c r="BN13" s="51">
        <v>0</v>
      </c>
      <c r="BO13" s="51">
        <v>0</v>
      </c>
      <c r="BP13" s="51">
        <v>0</v>
      </c>
      <c r="BQ13" s="51">
        <v>0</v>
      </c>
      <c r="BR13" s="52">
        <f t="shared" si="6"/>
        <v>575.56270677118084</v>
      </c>
      <c r="BT13" s="50">
        <v>1953</v>
      </c>
      <c r="BU13" s="51">
        <v>0</v>
      </c>
      <c r="BV13" s="51">
        <v>0</v>
      </c>
      <c r="BW13" s="51">
        <v>0</v>
      </c>
      <c r="BX13" s="51">
        <v>0</v>
      </c>
      <c r="BY13" s="51">
        <v>0</v>
      </c>
      <c r="BZ13" s="51">
        <v>0</v>
      </c>
      <c r="CA13" s="51">
        <v>588.26168926970149</v>
      </c>
      <c r="CB13" s="51">
        <v>0</v>
      </c>
      <c r="CC13" s="51">
        <v>0</v>
      </c>
      <c r="CD13" s="51">
        <v>0</v>
      </c>
      <c r="CE13" s="51">
        <v>0</v>
      </c>
      <c r="CF13" s="51">
        <v>0</v>
      </c>
      <c r="CG13" s="52">
        <f t="shared" si="7"/>
        <v>588.26168926970149</v>
      </c>
      <c r="CI13" s="50">
        <v>1953</v>
      </c>
      <c r="CJ13" s="51">
        <v>0</v>
      </c>
      <c r="CK13" s="51">
        <v>0</v>
      </c>
      <c r="CL13" s="51">
        <v>0</v>
      </c>
      <c r="CM13" s="51">
        <v>0</v>
      </c>
      <c r="CN13" s="51">
        <v>0</v>
      </c>
      <c r="CO13" s="51">
        <v>0</v>
      </c>
      <c r="CP13" s="51">
        <v>825.80736188908554</v>
      </c>
      <c r="CQ13" s="51">
        <v>0</v>
      </c>
      <c r="CR13" s="51">
        <v>0</v>
      </c>
      <c r="CS13" s="51">
        <v>0</v>
      </c>
      <c r="CT13" s="51">
        <v>0</v>
      </c>
      <c r="CU13" s="51">
        <v>0</v>
      </c>
      <c r="CV13" s="52">
        <f t="shared" si="8"/>
        <v>825.80736188908554</v>
      </c>
      <c r="CX13" s="50">
        <v>1953</v>
      </c>
      <c r="CY13" s="51">
        <v>0</v>
      </c>
      <c r="CZ13" s="51">
        <v>0</v>
      </c>
      <c r="DA13" s="51">
        <v>0</v>
      </c>
      <c r="DB13" s="51">
        <v>0</v>
      </c>
      <c r="DC13" s="51">
        <v>0</v>
      </c>
      <c r="DD13" s="51">
        <v>0</v>
      </c>
      <c r="DE13" s="51">
        <v>840.37384181385914</v>
      </c>
      <c r="DF13" s="51">
        <v>0</v>
      </c>
      <c r="DG13" s="51">
        <v>0</v>
      </c>
      <c r="DH13" s="51">
        <v>0</v>
      </c>
      <c r="DI13" s="51">
        <v>0</v>
      </c>
      <c r="DJ13" s="51">
        <v>0</v>
      </c>
      <c r="DK13" s="52">
        <f t="shared" si="9"/>
        <v>840.37384181385914</v>
      </c>
      <c r="DM13" s="95">
        <v>1953</v>
      </c>
      <c r="DN13" s="96">
        <v>0</v>
      </c>
      <c r="DO13" s="96">
        <v>0</v>
      </c>
      <c r="DP13" s="96">
        <v>0</v>
      </c>
      <c r="DQ13" s="96">
        <v>0</v>
      </c>
      <c r="DR13" s="96">
        <v>0</v>
      </c>
      <c r="DS13" s="96">
        <v>0</v>
      </c>
      <c r="DT13" s="96">
        <v>840.37384181385914</v>
      </c>
      <c r="DU13" s="96">
        <v>0</v>
      </c>
      <c r="DV13" s="96">
        <v>0</v>
      </c>
      <c r="DW13" s="96">
        <v>0</v>
      </c>
      <c r="DX13" s="96">
        <v>0</v>
      </c>
      <c r="DY13" s="96">
        <v>0</v>
      </c>
      <c r="DZ13" s="96">
        <v>840.37384181385914</v>
      </c>
    </row>
    <row r="14" spans="1:130" x14ac:dyDescent="0.25">
      <c r="A14" s="61">
        <v>17411</v>
      </c>
      <c r="B14" s="96">
        <f t="shared" si="1"/>
        <v>1947</v>
      </c>
      <c r="C14" s="96">
        <f t="shared" si="2"/>
        <v>9</v>
      </c>
      <c r="D14" s="92">
        <v>0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2">
        <v>0</v>
      </c>
      <c r="L14" s="50">
        <v>1954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1">
        <v>0</v>
      </c>
      <c r="S14" s="51">
        <v>0</v>
      </c>
      <c r="T14" s="51">
        <v>0</v>
      </c>
      <c r="U14" s="51">
        <v>0</v>
      </c>
      <c r="V14" s="51">
        <v>0</v>
      </c>
      <c r="W14" s="51">
        <v>0</v>
      </c>
      <c r="X14" s="51">
        <v>0</v>
      </c>
      <c r="Y14" s="52">
        <f t="shared" si="3"/>
        <v>0</v>
      </c>
      <c r="AA14" s="50">
        <v>1954</v>
      </c>
      <c r="AB14" s="51">
        <v>0</v>
      </c>
      <c r="AC14" s="51">
        <v>0</v>
      </c>
      <c r="AD14" s="51">
        <v>0</v>
      </c>
      <c r="AE14" s="51">
        <v>0</v>
      </c>
      <c r="AF14" s="51">
        <v>0</v>
      </c>
      <c r="AG14" s="51">
        <v>0</v>
      </c>
      <c r="AH14" s="51">
        <v>0</v>
      </c>
      <c r="AI14" s="51">
        <v>0</v>
      </c>
      <c r="AJ14" s="51">
        <v>0</v>
      </c>
      <c r="AK14" s="51">
        <v>0</v>
      </c>
      <c r="AL14" s="51">
        <v>0</v>
      </c>
      <c r="AM14" s="51">
        <v>0</v>
      </c>
      <c r="AN14" s="52">
        <f t="shared" si="4"/>
        <v>0</v>
      </c>
      <c r="AP14" s="50">
        <v>1954</v>
      </c>
      <c r="AQ14" s="51">
        <v>0</v>
      </c>
      <c r="AR14" s="51">
        <v>0</v>
      </c>
      <c r="AS14" s="51">
        <v>0</v>
      </c>
      <c r="AT14" s="51">
        <v>0</v>
      </c>
      <c r="AU14" s="51">
        <v>0</v>
      </c>
      <c r="AV14" s="51">
        <v>0</v>
      </c>
      <c r="AW14" s="51">
        <v>0</v>
      </c>
      <c r="AX14" s="51">
        <v>0</v>
      </c>
      <c r="AY14" s="51">
        <v>0</v>
      </c>
      <c r="AZ14" s="51">
        <v>0</v>
      </c>
      <c r="BA14" s="51">
        <v>0</v>
      </c>
      <c r="BB14" s="51">
        <v>0</v>
      </c>
      <c r="BC14" s="52">
        <f t="shared" si="5"/>
        <v>0</v>
      </c>
      <c r="BE14" s="50">
        <v>1954</v>
      </c>
      <c r="BF14" s="51">
        <v>0</v>
      </c>
      <c r="BG14" s="51">
        <v>0</v>
      </c>
      <c r="BH14" s="51">
        <v>0</v>
      </c>
      <c r="BI14" s="51">
        <v>0</v>
      </c>
      <c r="BJ14" s="51">
        <v>0</v>
      </c>
      <c r="BK14" s="51">
        <v>0</v>
      </c>
      <c r="BL14" s="51">
        <v>0</v>
      </c>
      <c r="BM14" s="51">
        <v>0</v>
      </c>
      <c r="BN14" s="51">
        <v>0</v>
      </c>
      <c r="BO14" s="51">
        <v>0</v>
      </c>
      <c r="BP14" s="51">
        <v>0</v>
      </c>
      <c r="BQ14" s="51">
        <v>0</v>
      </c>
      <c r="BR14" s="52">
        <f t="shared" si="6"/>
        <v>0</v>
      </c>
      <c r="BT14" s="50">
        <v>1954</v>
      </c>
      <c r="BU14" s="51">
        <v>0</v>
      </c>
      <c r="BV14" s="51">
        <v>0</v>
      </c>
      <c r="BW14" s="51">
        <v>0</v>
      </c>
      <c r="BX14" s="51">
        <v>0</v>
      </c>
      <c r="BY14" s="51">
        <v>0</v>
      </c>
      <c r="BZ14" s="51">
        <v>0</v>
      </c>
      <c r="CA14" s="51">
        <v>0</v>
      </c>
      <c r="CB14" s="51">
        <v>0</v>
      </c>
      <c r="CC14" s="51">
        <v>0</v>
      </c>
      <c r="CD14" s="51">
        <v>0</v>
      </c>
      <c r="CE14" s="51">
        <v>0</v>
      </c>
      <c r="CF14" s="51">
        <v>0</v>
      </c>
      <c r="CG14" s="52">
        <f t="shared" si="7"/>
        <v>0</v>
      </c>
      <c r="CI14" s="50">
        <v>1954</v>
      </c>
      <c r="CJ14" s="51">
        <v>0</v>
      </c>
      <c r="CK14" s="51">
        <v>0</v>
      </c>
      <c r="CL14" s="51">
        <v>0</v>
      </c>
      <c r="CM14" s="51">
        <v>0</v>
      </c>
      <c r="CN14" s="51">
        <v>0</v>
      </c>
      <c r="CO14" s="51">
        <v>0</v>
      </c>
      <c r="CP14" s="51">
        <v>0</v>
      </c>
      <c r="CQ14" s="51">
        <v>0</v>
      </c>
      <c r="CR14" s="51">
        <v>0</v>
      </c>
      <c r="CS14" s="51">
        <v>0</v>
      </c>
      <c r="CT14" s="51">
        <v>0</v>
      </c>
      <c r="CU14" s="51">
        <v>0</v>
      </c>
      <c r="CV14" s="52">
        <f t="shared" si="8"/>
        <v>0</v>
      </c>
      <c r="CX14" s="50">
        <v>1954</v>
      </c>
      <c r="CY14" s="51">
        <v>0</v>
      </c>
      <c r="CZ14" s="51">
        <v>0</v>
      </c>
      <c r="DA14" s="51">
        <v>0</v>
      </c>
      <c r="DB14" s="51">
        <v>0</v>
      </c>
      <c r="DC14" s="51">
        <v>0</v>
      </c>
      <c r="DD14" s="51">
        <v>0</v>
      </c>
      <c r="DE14" s="51">
        <v>0</v>
      </c>
      <c r="DF14" s="51">
        <v>0</v>
      </c>
      <c r="DG14" s="51">
        <v>0</v>
      </c>
      <c r="DH14" s="51">
        <v>0</v>
      </c>
      <c r="DI14" s="51">
        <v>0</v>
      </c>
      <c r="DJ14" s="51">
        <v>0</v>
      </c>
      <c r="DK14" s="52">
        <f t="shared" si="9"/>
        <v>0</v>
      </c>
      <c r="DM14" s="95">
        <v>1954</v>
      </c>
      <c r="DN14" s="96">
        <v>0</v>
      </c>
      <c r="DO14" s="96">
        <v>0</v>
      </c>
      <c r="DP14" s="96">
        <v>0</v>
      </c>
      <c r="DQ14" s="96">
        <v>0</v>
      </c>
      <c r="DR14" s="96">
        <v>0</v>
      </c>
      <c r="DS14" s="96">
        <v>0</v>
      </c>
      <c r="DT14" s="96">
        <v>0</v>
      </c>
      <c r="DU14" s="96">
        <v>0</v>
      </c>
      <c r="DV14" s="96">
        <v>0</v>
      </c>
      <c r="DW14" s="96">
        <v>0</v>
      </c>
      <c r="DX14" s="96">
        <v>0</v>
      </c>
      <c r="DY14" s="96">
        <v>0</v>
      </c>
      <c r="DZ14" s="96">
        <v>0</v>
      </c>
    </row>
    <row r="15" spans="1:130" x14ac:dyDescent="0.25">
      <c r="A15" s="61">
        <v>17441</v>
      </c>
      <c r="B15" s="96">
        <f t="shared" si="1"/>
        <v>1947</v>
      </c>
      <c r="C15" s="96">
        <f t="shared" si="2"/>
        <v>10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v>0</v>
      </c>
      <c r="L15" s="50">
        <v>1955</v>
      </c>
      <c r="M15" s="51">
        <v>0</v>
      </c>
      <c r="N15" s="51">
        <v>0</v>
      </c>
      <c r="O15" s="51">
        <v>0</v>
      </c>
      <c r="P15" s="51">
        <v>0</v>
      </c>
      <c r="Q15" s="51">
        <v>0</v>
      </c>
      <c r="R15" s="51">
        <v>0</v>
      </c>
      <c r="S15" s="51">
        <v>0</v>
      </c>
      <c r="T15" s="51">
        <v>0</v>
      </c>
      <c r="U15" s="51">
        <v>0</v>
      </c>
      <c r="V15" s="51">
        <v>0</v>
      </c>
      <c r="W15" s="51">
        <v>0</v>
      </c>
      <c r="X15" s="51">
        <v>0</v>
      </c>
      <c r="Y15" s="52">
        <f t="shared" si="3"/>
        <v>0</v>
      </c>
      <c r="AA15" s="50">
        <v>1955</v>
      </c>
      <c r="AB15" s="51">
        <v>0</v>
      </c>
      <c r="AC15" s="51">
        <v>0</v>
      </c>
      <c r="AD15" s="51">
        <v>0</v>
      </c>
      <c r="AE15" s="51">
        <v>0</v>
      </c>
      <c r="AF15" s="51">
        <v>0</v>
      </c>
      <c r="AG15" s="51">
        <v>0</v>
      </c>
      <c r="AH15" s="51">
        <v>0</v>
      </c>
      <c r="AI15" s="51">
        <v>0</v>
      </c>
      <c r="AJ15" s="51">
        <v>0</v>
      </c>
      <c r="AK15" s="51">
        <v>0</v>
      </c>
      <c r="AL15" s="51">
        <v>0</v>
      </c>
      <c r="AM15" s="51">
        <v>0</v>
      </c>
      <c r="AN15" s="52">
        <f t="shared" si="4"/>
        <v>0</v>
      </c>
      <c r="AP15" s="50">
        <v>1955</v>
      </c>
      <c r="AQ15" s="51">
        <v>0</v>
      </c>
      <c r="AR15" s="51">
        <v>0</v>
      </c>
      <c r="AS15" s="51">
        <v>0</v>
      </c>
      <c r="AT15" s="51">
        <v>0</v>
      </c>
      <c r="AU15" s="51">
        <v>0</v>
      </c>
      <c r="AV15" s="51">
        <v>0</v>
      </c>
      <c r="AW15" s="51">
        <v>0</v>
      </c>
      <c r="AX15" s="51">
        <v>0</v>
      </c>
      <c r="AY15" s="51">
        <v>0</v>
      </c>
      <c r="AZ15" s="51">
        <v>0</v>
      </c>
      <c r="BA15" s="51">
        <v>0</v>
      </c>
      <c r="BB15" s="51">
        <v>0</v>
      </c>
      <c r="BC15" s="52">
        <f t="shared" si="5"/>
        <v>0</v>
      </c>
      <c r="BE15" s="50">
        <v>1955</v>
      </c>
      <c r="BF15" s="51">
        <v>0</v>
      </c>
      <c r="BG15" s="51">
        <v>0</v>
      </c>
      <c r="BH15" s="51">
        <v>0</v>
      </c>
      <c r="BI15" s="51">
        <v>0</v>
      </c>
      <c r="BJ15" s="51">
        <v>0</v>
      </c>
      <c r="BK15" s="51">
        <v>0</v>
      </c>
      <c r="BL15" s="51">
        <v>0</v>
      </c>
      <c r="BM15" s="51">
        <v>0</v>
      </c>
      <c r="BN15" s="51">
        <v>0</v>
      </c>
      <c r="BO15" s="51">
        <v>0</v>
      </c>
      <c r="BP15" s="51">
        <v>0</v>
      </c>
      <c r="BQ15" s="51">
        <v>0</v>
      </c>
      <c r="BR15" s="52">
        <f t="shared" si="6"/>
        <v>0</v>
      </c>
      <c r="BT15" s="50">
        <v>1955</v>
      </c>
      <c r="BU15" s="51">
        <v>0</v>
      </c>
      <c r="BV15" s="51">
        <v>0</v>
      </c>
      <c r="BW15" s="51">
        <v>0</v>
      </c>
      <c r="BX15" s="51">
        <v>0</v>
      </c>
      <c r="BY15" s="51">
        <v>0</v>
      </c>
      <c r="BZ15" s="51">
        <v>0</v>
      </c>
      <c r="CA15" s="51">
        <v>0</v>
      </c>
      <c r="CB15" s="51">
        <v>0</v>
      </c>
      <c r="CC15" s="51">
        <v>0</v>
      </c>
      <c r="CD15" s="51">
        <v>0</v>
      </c>
      <c r="CE15" s="51">
        <v>0</v>
      </c>
      <c r="CF15" s="51">
        <v>0</v>
      </c>
      <c r="CG15" s="52">
        <f t="shared" si="7"/>
        <v>0</v>
      </c>
      <c r="CI15" s="50">
        <v>1955</v>
      </c>
      <c r="CJ15" s="51">
        <v>0</v>
      </c>
      <c r="CK15" s="51">
        <v>0</v>
      </c>
      <c r="CL15" s="51">
        <v>0</v>
      </c>
      <c r="CM15" s="51">
        <v>0</v>
      </c>
      <c r="CN15" s="51">
        <v>0</v>
      </c>
      <c r="CO15" s="51">
        <v>0</v>
      </c>
      <c r="CP15" s="51">
        <v>0</v>
      </c>
      <c r="CQ15" s="51">
        <v>0</v>
      </c>
      <c r="CR15" s="51">
        <v>0</v>
      </c>
      <c r="CS15" s="51">
        <v>0</v>
      </c>
      <c r="CT15" s="51">
        <v>0</v>
      </c>
      <c r="CU15" s="51">
        <v>0</v>
      </c>
      <c r="CV15" s="52">
        <f t="shared" si="8"/>
        <v>0</v>
      </c>
      <c r="CX15" s="50">
        <v>1955</v>
      </c>
      <c r="CY15" s="51">
        <v>0</v>
      </c>
      <c r="CZ15" s="51">
        <v>0</v>
      </c>
      <c r="DA15" s="51">
        <v>0</v>
      </c>
      <c r="DB15" s="51">
        <v>0</v>
      </c>
      <c r="DC15" s="51">
        <v>0</v>
      </c>
      <c r="DD15" s="51">
        <v>0</v>
      </c>
      <c r="DE15" s="51">
        <v>0</v>
      </c>
      <c r="DF15" s="51">
        <v>0</v>
      </c>
      <c r="DG15" s="51">
        <v>0</v>
      </c>
      <c r="DH15" s="51">
        <v>0</v>
      </c>
      <c r="DI15" s="51">
        <v>0</v>
      </c>
      <c r="DJ15" s="51">
        <v>0</v>
      </c>
      <c r="DK15" s="52">
        <f t="shared" si="9"/>
        <v>0</v>
      </c>
      <c r="DM15" s="95">
        <v>1955</v>
      </c>
      <c r="DN15" s="96">
        <v>0</v>
      </c>
      <c r="DO15" s="96">
        <v>0</v>
      </c>
      <c r="DP15" s="96">
        <v>0</v>
      </c>
      <c r="DQ15" s="96">
        <v>0</v>
      </c>
      <c r="DR15" s="96">
        <v>0</v>
      </c>
      <c r="DS15" s="96">
        <v>0</v>
      </c>
      <c r="DT15" s="96">
        <v>0</v>
      </c>
      <c r="DU15" s="96">
        <v>0</v>
      </c>
      <c r="DV15" s="96">
        <v>0</v>
      </c>
      <c r="DW15" s="96">
        <v>0</v>
      </c>
      <c r="DX15" s="96">
        <v>0</v>
      </c>
      <c r="DY15" s="96">
        <v>0</v>
      </c>
      <c r="DZ15" s="96">
        <v>0</v>
      </c>
    </row>
    <row r="16" spans="1:130" x14ac:dyDescent="0.25">
      <c r="A16" s="61">
        <v>17472</v>
      </c>
      <c r="B16" s="96">
        <f t="shared" si="1"/>
        <v>1947</v>
      </c>
      <c r="C16" s="96">
        <f t="shared" si="2"/>
        <v>11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L16" s="50">
        <v>1956</v>
      </c>
      <c r="M16" s="51">
        <v>0</v>
      </c>
      <c r="N16" s="51">
        <v>0</v>
      </c>
      <c r="O16" s="51">
        <v>0</v>
      </c>
      <c r="P16" s="51">
        <v>0</v>
      </c>
      <c r="Q16" s="51">
        <v>0</v>
      </c>
      <c r="R16" s="51">
        <v>0</v>
      </c>
      <c r="S16" s="51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2">
        <f t="shared" si="3"/>
        <v>0</v>
      </c>
      <c r="AA16" s="50">
        <v>1956</v>
      </c>
      <c r="AB16" s="51">
        <v>0</v>
      </c>
      <c r="AC16" s="51">
        <v>0</v>
      </c>
      <c r="AD16" s="51">
        <v>0</v>
      </c>
      <c r="AE16" s="51">
        <v>0</v>
      </c>
      <c r="AF16" s="51">
        <v>0</v>
      </c>
      <c r="AG16" s="51">
        <v>0</v>
      </c>
      <c r="AH16" s="51">
        <v>0</v>
      </c>
      <c r="AI16" s="51">
        <v>0</v>
      </c>
      <c r="AJ16" s="51">
        <v>0</v>
      </c>
      <c r="AK16" s="51">
        <v>0</v>
      </c>
      <c r="AL16" s="51">
        <v>0</v>
      </c>
      <c r="AM16" s="51">
        <v>0</v>
      </c>
      <c r="AN16" s="52">
        <f t="shared" si="4"/>
        <v>0</v>
      </c>
      <c r="AP16" s="50">
        <v>1956</v>
      </c>
      <c r="AQ16" s="51">
        <v>0</v>
      </c>
      <c r="AR16" s="51">
        <v>0</v>
      </c>
      <c r="AS16" s="51">
        <v>0</v>
      </c>
      <c r="AT16" s="51">
        <v>0</v>
      </c>
      <c r="AU16" s="51">
        <v>0</v>
      </c>
      <c r="AV16" s="51">
        <v>0</v>
      </c>
      <c r="AW16" s="51">
        <v>0</v>
      </c>
      <c r="AX16" s="51">
        <v>0</v>
      </c>
      <c r="AY16" s="51">
        <v>0</v>
      </c>
      <c r="AZ16" s="51">
        <v>0</v>
      </c>
      <c r="BA16" s="51">
        <v>0</v>
      </c>
      <c r="BB16" s="51">
        <v>0</v>
      </c>
      <c r="BC16" s="52">
        <f t="shared" si="5"/>
        <v>0</v>
      </c>
      <c r="BE16" s="50">
        <v>1956</v>
      </c>
      <c r="BF16" s="51">
        <v>0</v>
      </c>
      <c r="BG16" s="51">
        <v>0</v>
      </c>
      <c r="BH16" s="51">
        <v>0</v>
      </c>
      <c r="BI16" s="51">
        <v>0</v>
      </c>
      <c r="BJ16" s="51">
        <v>0</v>
      </c>
      <c r="BK16" s="51">
        <v>0</v>
      </c>
      <c r="BL16" s="51">
        <v>0</v>
      </c>
      <c r="BM16" s="51">
        <v>0</v>
      </c>
      <c r="BN16" s="51">
        <v>0</v>
      </c>
      <c r="BO16" s="51">
        <v>0</v>
      </c>
      <c r="BP16" s="51">
        <v>0</v>
      </c>
      <c r="BQ16" s="51">
        <v>0</v>
      </c>
      <c r="BR16" s="52">
        <f t="shared" si="6"/>
        <v>0</v>
      </c>
      <c r="BT16" s="50">
        <v>1956</v>
      </c>
      <c r="BU16" s="51">
        <v>0</v>
      </c>
      <c r="BV16" s="51">
        <v>0</v>
      </c>
      <c r="BW16" s="51">
        <v>0</v>
      </c>
      <c r="BX16" s="51">
        <v>0</v>
      </c>
      <c r="BY16" s="51">
        <v>0</v>
      </c>
      <c r="BZ16" s="51">
        <v>0</v>
      </c>
      <c r="CA16" s="51">
        <v>0</v>
      </c>
      <c r="CB16" s="51">
        <v>0</v>
      </c>
      <c r="CC16" s="51">
        <v>0</v>
      </c>
      <c r="CD16" s="51">
        <v>0</v>
      </c>
      <c r="CE16" s="51">
        <v>0</v>
      </c>
      <c r="CF16" s="51">
        <v>0</v>
      </c>
      <c r="CG16" s="52">
        <f t="shared" si="7"/>
        <v>0</v>
      </c>
      <c r="CI16" s="50">
        <v>1956</v>
      </c>
      <c r="CJ16" s="51">
        <v>0</v>
      </c>
      <c r="CK16" s="51">
        <v>0</v>
      </c>
      <c r="CL16" s="51">
        <v>0</v>
      </c>
      <c r="CM16" s="51">
        <v>0</v>
      </c>
      <c r="CN16" s="51">
        <v>0</v>
      </c>
      <c r="CO16" s="51">
        <v>0</v>
      </c>
      <c r="CP16" s="51">
        <v>0</v>
      </c>
      <c r="CQ16" s="51">
        <v>0</v>
      </c>
      <c r="CR16" s="51">
        <v>0</v>
      </c>
      <c r="CS16" s="51">
        <v>0</v>
      </c>
      <c r="CT16" s="51">
        <v>0</v>
      </c>
      <c r="CU16" s="51">
        <v>0</v>
      </c>
      <c r="CV16" s="52">
        <f t="shared" si="8"/>
        <v>0</v>
      </c>
      <c r="CX16" s="50">
        <v>1956</v>
      </c>
      <c r="CY16" s="51">
        <v>0</v>
      </c>
      <c r="CZ16" s="51">
        <v>0</v>
      </c>
      <c r="DA16" s="51">
        <v>0</v>
      </c>
      <c r="DB16" s="51">
        <v>0</v>
      </c>
      <c r="DC16" s="51">
        <v>0</v>
      </c>
      <c r="DD16" s="51">
        <v>0</v>
      </c>
      <c r="DE16" s="51">
        <v>0</v>
      </c>
      <c r="DF16" s="51">
        <v>0</v>
      </c>
      <c r="DG16" s="51">
        <v>0</v>
      </c>
      <c r="DH16" s="51">
        <v>0</v>
      </c>
      <c r="DI16" s="51">
        <v>0</v>
      </c>
      <c r="DJ16" s="51">
        <v>0</v>
      </c>
      <c r="DK16" s="52">
        <f t="shared" si="9"/>
        <v>0</v>
      </c>
      <c r="DM16" s="95">
        <v>1956</v>
      </c>
      <c r="DN16" s="96">
        <v>0</v>
      </c>
      <c r="DO16" s="96">
        <v>0</v>
      </c>
      <c r="DP16" s="96">
        <v>0</v>
      </c>
      <c r="DQ16" s="96">
        <v>0</v>
      </c>
      <c r="DR16" s="96">
        <v>0</v>
      </c>
      <c r="DS16" s="96">
        <v>0</v>
      </c>
      <c r="DT16" s="96">
        <v>0</v>
      </c>
      <c r="DU16" s="96">
        <v>0</v>
      </c>
      <c r="DV16" s="96">
        <v>0</v>
      </c>
      <c r="DW16" s="96">
        <v>0</v>
      </c>
      <c r="DX16" s="96">
        <v>0</v>
      </c>
      <c r="DY16" s="96">
        <v>0</v>
      </c>
      <c r="DZ16" s="96">
        <v>0</v>
      </c>
    </row>
    <row r="17" spans="1:130" x14ac:dyDescent="0.25">
      <c r="A17" s="61">
        <v>17502</v>
      </c>
      <c r="B17" s="96">
        <f t="shared" si="1"/>
        <v>1947</v>
      </c>
      <c r="C17" s="96">
        <f t="shared" si="2"/>
        <v>12</v>
      </c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L17" s="50">
        <v>1957</v>
      </c>
      <c r="M17" s="51">
        <v>0</v>
      </c>
      <c r="N17" s="51">
        <v>0</v>
      </c>
      <c r="O17" s="51">
        <v>0</v>
      </c>
      <c r="P17" s="51">
        <v>0</v>
      </c>
      <c r="Q17" s="51">
        <v>0</v>
      </c>
      <c r="R17" s="51">
        <v>0</v>
      </c>
      <c r="S17" s="51">
        <v>0</v>
      </c>
      <c r="T17" s="51">
        <v>0</v>
      </c>
      <c r="U17" s="51">
        <v>0</v>
      </c>
      <c r="V17" s="51">
        <v>0</v>
      </c>
      <c r="W17" s="51">
        <v>0</v>
      </c>
      <c r="X17" s="51">
        <v>0</v>
      </c>
      <c r="Y17" s="52">
        <f t="shared" si="3"/>
        <v>0</v>
      </c>
      <c r="AA17" s="50">
        <v>1957</v>
      </c>
      <c r="AB17" s="51">
        <v>0</v>
      </c>
      <c r="AC17" s="51">
        <v>0</v>
      </c>
      <c r="AD17" s="51">
        <v>0</v>
      </c>
      <c r="AE17" s="51">
        <v>0</v>
      </c>
      <c r="AF17" s="51">
        <v>0</v>
      </c>
      <c r="AG17" s="51">
        <v>0</v>
      </c>
      <c r="AH17" s="51">
        <v>0</v>
      </c>
      <c r="AI17" s="51">
        <v>0</v>
      </c>
      <c r="AJ17" s="51">
        <v>0</v>
      </c>
      <c r="AK17" s="51">
        <v>0</v>
      </c>
      <c r="AL17" s="51">
        <v>0</v>
      </c>
      <c r="AM17" s="51">
        <v>0</v>
      </c>
      <c r="AN17" s="52">
        <f t="shared" si="4"/>
        <v>0</v>
      </c>
      <c r="AP17" s="50">
        <v>1957</v>
      </c>
      <c r="AQ17" s="51">
        <v>0</v>
      </c>
      <c r="AR17" s="51">
        <v>0</v>
      </c>
      <c r="AS17" s="51">
        <v>0</v>
      </c>
      <c r="AT17" s="51">
        <v>0</v>
      </c>
      <c r="AU17" s="51">
        <v>0</v>
      </c>
      <c r="AV17" s="51">
        <v>0</v>
      </c>
      <c r="AW17" s="51">
        <v>0</v>
      </c>
      <c r="AX17" s="51">
        <v>0</v>
      </c>
      <c r="AY17" s="51">
        <v>0</v>
      </c>
      <c r="AZ17" s="51">
        <v>0</v>
      </c>
      <c r="BA17" s="51">
        <v>0</v>
      </c>
      <c r="BB17" s="51">
        <v>0</v>
      </c>
      <c r="BC17" s="52">
        <f t="shared" si="5"/>
        <v>0</v>
      </c>
      <c r="BE17" s="50">
        <v>1957</v>
      </c>
      <c r="BF17" s="51">
        <v>0</v>
      </c>
      <c r="BG17" s="51">
        <v>0</v>
      </c>
      <c r="BH17" s="51">
        <v>0</v>
      </c>
      <c r="BI17" s="51">
        <v>0</v>
      </c>
      <c r="BJ17" s="51">
        <v>0</v>
      </c>
      <c r="BK17" s="51">
        <v>0</v>
      </c>
      <c r="BL17" s="51">
        <v>0</v>
      </c>
      <c r="BM17" s="51">
        <v>0</v>
      </c>
      <c r="BN17" s="51">
        <v>0</v>
      </c>
      <c r="BO17" s="51">
        <v>0</v>
      </c>
      <c r="BP17" s="51">
        <v>0</v>
      </c>
      <c r="BQ17" s="51">
        <v>0</v>
      </c>
      <c r="BR17" s="52">
        <f t="shared" si="6"/>
        <v>0</v>
      </c>
      <c r="BT17" s="50">
        <v>1957</v>
      </c>
      <c r="BU17" s="51">
        <v>0</v>
      </c>
      <c r="BV17" s="51">
        <v>0</v>
      </c>
      <c r="BW17" s="51">
        <v>0</v>
      </c>
      <c r="BX17" s="51">
        <v>0</v>
      </c>
      <c r="BY17" s="51">
        <v>0</v>
      </c>
      <c r="BZ17" s="51">
        <v>0</v>
      </c>
      <c r="CA17" s="51">
        <v>0</v>
      </c>
      <c r="CB17" s="51">
        <v>0</v>
      </c>
      <c r="CC17" s="51">
        <v>0</v>
      </c>
      <c r="CD17" s="51">
        <v>0</v>
      </c>
      <c r="CE17" s="51">
        <v>0</v>
      </c>
      <c r="CF17" s="51">
        <v>0</v>
      </c>
      <c r="CG17" s="52">
        <f t="shared" si="7"/>
        <v>0</v>
      </c>
      <c r="CI17" s="50">
        <v>1957</v>
      </c>
      <c r="CJ17" s="51">
        <v>0</v>
      </c>
      <c r="CK17" s="51">
        <v>0</v>
      </c>
      <c r="CL17" s="51">
        <v>0</v>
      </c>
      <c r="CM17" s="51">
        <v>0</v>
      </c>
      <c r="CN17" s="51">
        <v>0</v>
      </c>
      <c r="CO17" s="51">
        <v>0</v>
      </c>
      <c r="CP17" s="51">
        <v>0</v>
      </c>
      <c r="CQ17" s="51">
        <v>0</v>
      </c>
      <c r="CR17" s="51">
        <v>0</v>
      </c>
      <c r="CS17" s="51">
        <v>0</v>
      </c>
      <c r="CT17" s="51">
        <v>0</v>
      </c>
      <c r="CU17" s="51">
        <v>0</v>
      </c>
      <c r="CV17" s="52">
        <f t="shared" si="8"/>
        <v>0</v>
      </c>
      <c r="CX17" s="50">
        <v>1957</v>
      </c>
      <c r="CY17" s="51">
        <v>0</v>
      </c>
      <c r="CZ17" s="51">
        <v>0</v>
      </c>
      <c r="DA17" s="51">
        <v>0</v>
      </c>
      <c r="DB17" s="51">
        <v>0</v>
      </c>
      <c r="DC17" s="51">
        <v>0</v>
      </c>
      <c r="DD17" s="51">
        <v>0</v>
      </c>
      <c r="DE17" s="51">
        <v>0</v>
      </c>
      <c r="DF17" s="51">
        <v>0</v>
      </c>
      <c r="DG17" s="51">
        <v>0</v>
      </c>
      <c r="DH17" s="51">
        <v>0</v>
      </c>
      <c r="DI17" s="51">
        <v>0</v>
      </c>
      <c r="DJ17" s="51">
        <v>0</v>
      </c>
      <c r="DK17" s="52">
        <f t="shared" si="9"/>
        <v>0</v>
      </c>
      <c r="DM17" s="95">
        <v>1957</v>
      </c>
      <c r="DN17" s="96">
        <v>0</v>
      </c>
      <c r="DO17" s="96">
        <v>0</v>
      </c>
      <c r="DP17" s="96">
        <v>0</v>
      </c>
      <c r="DQ17" s="96">
        <v>0</v>
      </c>
      <c r="DR17" s="96">
        <v>0</v>
      </c>
      <c r="DS17" s="96">
        <v>0</v>
      </c>
      <c r="DT17" s="96">
        <v>0</v>
      </c>
      <c r="DU17" s="96">
        <v>0</v>
      </c>
      <c r="DV17" s="96">
        <v>0</v>
      </c>
      <c r="DW17" s="96">
        <v>0</v>
      </c>
      <c r="DX17" s="96">
        <v>0</v>
      </c>
      <c r="DY17" s="96">
        <v>0</v>
      </c>
      <c r="DZ17" s="96">
        <v>0</v>
      </c>
    </row>
    <row r="18" spans="1:130" x14ac:dyDescent="0.25">
      <c r="A18" s="61">
        <v>17533</v>
      </c>
      <c r="B18" s="96">
        <f t="shared" si="1"/>
        <v>1948</v>
      </c>
      <c r="C18" s="96">
        <f t="shared" si="2"/>
        <v>1</v>
      </c>
      <c r="D18" s="92">
        <v>0</v>
      </c>
      <c r="E18" s="92">
        <v>0</v>
      </c>
      <c r="F18" s="92">
        <v>0</v>
      </c>
      <c r="G18" s="92">
        <v>0</v>
      </c>
      <c r="H18" s="92">
        <v>0</v>
      </c>
      <c r="I18" s="92">
        <v>0</v>
      </c>
      <c r="J18" s="92">
        <v>0</v>
      </c>
      <c r="L18" s="50">
        <v>1958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1">
        <v>0</v>
      </c>
      <c r="T18" s="51">
        <v>0</v>
      </c>
      <c r="U18" s="51">
        <v>0</v>
      </c>
      <c r="V18" s="51">
        <v>0</v>
      </c>
      <c r="W18" s="51">
        <v>0</v>
      </c>
      <c r="X18" s="51">
        <v>0</v>
      </c>
      <c r="Y18" s="52">
        <f t="shared" si="3"/>
        <v>0</v>
      </c>
      <c r="AA18" s="50">
        <v>1958</v>
      </c>
      <c r="AB18" s="51">
        <v>0</v>
      </c>
      <c r="AC18" s="51">
        <v>0</v>
      </c>
      <c r="AD18" s="51">
        <v>0</v>
      </c>
      <c r="AE18" s="51">
        <v>0</v>
      </c>
      <c r="AF18" s="51">
        <v>0</v>
      </c>
      <c r="AG18" s="51">
        <v>0</v>
      </c>
      <c r="AH18" s="51">
        <v>0</v>
      </c>
      <c r="AI18" s="51">
        <v>0</v>
      </c>
      <c r="AJ18" s="51">
        <v>0</v>
      </c>
      <c r="AK18" s="51">
        <v>0</v>
      </c>
      <c r="AL18" s="51">
        <v>0</v>
      </c>
      <c r="AM18" s="51">
        <v>0</v>
      </c>
      <c r="AN18" s="52">
        <f t="shared" si="4"/>
        <v>0</v>
      </c>
      <c r="AP18" s="50">
        <v>1958</v>
      </c>
      <c r="AQ18" s="51">
        <v>0</v>
      </c>
      <c r="AR18" s="51">
        <v>0</v>
      </c>
      <c r="AS18" s="51">
        <v>0</v>
      </c>
      <c r="AT18" s="51">
        <v>0</v>
      </c>
      <c r="AU18" s="51">
        <v>0</v>
      </c>
      <c r="AV18" s="51">
        <v>0</v>
      </c>
      <c r="AW18" s="51">
        <v>0</v>
      </c>
      <c r="AX18" s="51">
        <v>0</v>
      </c>
      <c r="AY18" s="51">
        <v>0</v>
      </c>
      <c r="AZ18" s="51">
        <v>0</v>
      </c>
      <c r="BA18" s="51">
        <v>0</v>
      </c>
      <c r="BB18" s="51">
        <v>0</v>
      </c>
      <c r="BC18" s="52">
        <f t="shared" si="5"/>
        <v>0</v>
      </c>
      <c r="BE18" s="50">
        <v>1958</v>
      </c>
      <c r="BF18" s="51">
        <v>0</v>
      </c>
      <c r="BG18" s="51">
        <v>0</v>
      </c>
      <c r="BH18" s="51">
        <v>0</v>
      </c>
      <c r="BI18" s="51">
        <v>0</v>
      </c>
      <c r="BJ18" s="51">
        <v>0</v>
      </c>
      <c r="BK18" s="51">
        <v>0</v>
      </c>
      <c r="BL18" s="51">
        <v>0</v>
      </c>
      <c r="BM18" s="51">
        <v>0</v>
      </c>
      <c r="BN18" s="51">
        <v>0</v>
      </c>
      <c r="BO18" s="51">
        <v>0</v>
      </c>
      <c r="BP18" s="51">
        <v>0</v>
      </c>
      <c r="BQ18" s="51">
        <v>0</v>
      </c>
      <c r="BR18" s="52">
        <f t="shared" si="6"/>
        <v>0</v>
      </c>
      <c r="BT18" s="50">
        <v>1958</v>
      </c>
      <c r="BU18" s="51">
        <v>0</v>
      </c>
      <c r="BV18" s="51">
        <v>0</v>
      </c>
      <c r="BW18" s="51">
        <v>0</v>
      </c>
      <c r="BX18" s="51">
        <v>0</v>
      </c>
      <c r="BY18" s="51">
        <v>0</v>
      </c>
      <c r="BZ18" s="51">
        <v>0</v>
      </c>
      <c r="CA18" s="51">
        <v>0</v>
      </c>
      <c r="CB18" s="51">
        <v>0</v>
      </c>
      <c r="CC18" s="51">
        <v>0</v>
      </c>
      <c r="CD18" s="51">
        <v>0</v>
      </c>
      <c r="CE18" s="51">
        <v>0</v>
      </c>
      <c r="CF18" s="51">
        <v>0</v>
      </c>
      <c r="CG18" s="52">
        <f t="shared" si="7"/>
        <v>0</v>
      </c>
      <c r="CI18" s="50">
        <v>1958</v>
      </c>
      <c r="CJ18" s="51">
        <v>0</v>
      </c>
      <c r="CK18" s="51">
        <v>0</v>
      </c>
      <c r="CL18" s="51">
        <v>0</v>
      </c>
      <c r="CM18" s="51">
        <v>0</v>
      </c>
      <c r="CN18" s="51">
        <v>0</v>
      </c>
      <c r="CO18" s="51">
        <v>0</v>
      </c>
      <c r="CP18" s="51">
        <v>0</v>
      </c>
      <c r="CQ18" s="51">
        <v>0</v>
      </c>
      <c r="CR18" s="51">
        <v>0</v>
      </c>
      <c r="CS18" s="51">
        <v>0</v>
      </c>
      <c r="CT18" s="51">
        <v>0</v>
      </c>
      <c r="CU18" s="51">
        <v>0</v>
      </c>
      <c r="CV18" s="52">
        <f t="shared" si="8"/>
        <v>0</v>
      </c>
      <c r="CX18" s="50">
        <v>1958</v>
      </c>
      <c r="CY18" s="51">
        <v>0</v>
      </c>
      <c r="CZ18" s="51">
        <v>0</v>
      </c>
      <c r="DA18" s="51">
        <v>0</v>
      </c>
      <c r="DB18" s="51">
        <v>0</v>
      </c>
      <c r="DC18" s="51">
        <v>0</v>
      </c>
      <c r="DD18" s="51">
        <v>0</v>
      </c>
      <c r="DE18" s="51">
        <v>0</v>
      </c>
      <c r="DF18" s="51">
        <v>0</v>
      </c>
      <c r="DG18" s="51">
        <v>0</v>
      </c>
      <c r="DH18" s="51">
        <v>0</v>
      </c>
      <c r="DI18" s="51">
        <v>0</v>
      </c>
      <c r="DJ18" s="51">
        <v>0</v>
      </c>
      <c r="DK18" s="52">
        <f t="shared" si="9"/>
        <v>0</v>
      </c>
      <c r="DM18" s="95">
        <v>1958</v>
      </c>
      <c r="DN18" s="96">
        <v>0</v>
      </c>
      <c r="DO18" s="96">
        <v>0</v>
      </c>
      <c r="DP18" s="96">
        <v>0</v>
      </c>
      <c r="DQ18" s="96">
        <v>0</v>
      </c>
      <c r="DR18" s="96">
        <v>0</v>
      </c>
      <c r="DS18" s="96">
        <v>0</v>
      </c>
      <c r="DT18" s="96">
        <v>0</v>
      </c>
      <c r="DU18" s="96">
        <v>0</v>
      </c>
      <c r="DV18" s="96">
        <v>0</v>
      </c>
      <c r="DW18" s="96">
        <v>0</v>
      </c>
      <c r="DX18" s="96">
        <v>0</v>
      </c>
      <c r="DY18" s="96">
        <v>0</v>
      </c>
      <c r="DZ18" s="96">
        <v>0</v>
      </c>
    </row>
    <row r="19" spans="1:130" x14ac:dyDescent="0.25">
      <c r="A19" s="61">
        <v>17564</v>
      </c>
      <c r="B19" s="96">
        <f t="shared" si="1"/>
        <v>1948</v>
      </c>
      <c r="C19" s="96">
        <f t="shared" si="2"/>
        <v>2</v>
      </c>
      <c r="D19" s="92">
        <v>0</v>
      </c>
      <c r="E19" s="92">
        <v>0</v>
      </c>
      <c r="F19" s="92">
        <v>0</v>
      </c>
      <c r="G19" s="92">
        <v>0</v>
      </c>
      <c r="H19" s="92">
        <v>0</v>
      </c>
      <c r="I19" s="92">
        <v>0</v>
      </c>
      <c r="J19" s="92">
        <v>0</v>
      </c>
      <c r="L19" s="50">
        <v>1959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1">
        <v>290.58259952496996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52">
        <f t="shared" si="3"/>
        <v>290.58259952496996</v>
      </c>
      <c r="AA19" s="50">
        <v>1959</v>
      </c>
      <c r="AB19" s="51">
        <v>0</v>
      </c>
      <c r="AC19" s="51">
        <v>0</v>
      </c>
      <c r="AD19" s="51">
        <v>0</v>
      </c>
      <c r="AE19" s="51">
        <v>0</v>
      </c>
      <c r="AF19" s="51">
        <v>0</v>
      </c>
      <c r="AG19" s="51">
        <v>0</v>
      </c>
      <c r="AH19" s="51">
        <v>357.06550789957748</v>
      </c>
      <c r="AI19" s="51">
        <v>0</v>
      </c>
      <c r="AJ19" s="51">
        <v>0</v>
      </c>
      <c r="AK19" s="51">
        <v>0</v>
      </c>
      <c r="AL19" s="51">
        <v>0</v>
      </c>
      <c r="AM19" s="51">
        <v>0</v>
      </c>
      <c r="AN19" s="52">
        <f t="shared" si="4"/>
        <v>357.06550789957748</v>
      </c>
      <c r="AP19" s="50">
        <v>1959</v>
      </c>
      <c r="AQ19" s="51">
        <v>0</v>
      </c>
      <c r="AR19" s="51">
        <v>0</v>
      </c>
      <c r="AS19" s="51">
        <v>0</v>
      </c>
      <c r="AT19" s="51">
        <v>0</v>
      </c>
      <c r="AU19" s="51">
        <v>0</v>
      </c>
      <c r="AV19" s="51">
        <v>0</v>
      </c>
      <c r="AW19" s="51">
        <v>560.24922787590606</v>
      </c>
      <c r="AX19" s="51">
        <v>0</v>
      </c>
      <c r="AY19" s="51">
        <v>0</v>
      </c>
      <c r="AZ19" s="51">
        <v>0</v>
      </c>
      <c r="BA19" s="51">
        <v>0</v>
      </c>
      <c r="BB19" s="51">
        <v>0</v>
      </c>
      <c r="BC19" s="52">
        <f t="shared" si="5"/>
        <v>560.24922787590606</v>
      </c>
      <c r="BE19" s="50">
        <v>1959</v>
      </c>
      <c r="BF19" s="51">
        <v>0</v>
      </c>
      <c r="BG19" s="51">
        <v>0</v>
      </c>
      <c r="BH19" s="51">
        <v>0</v>
      </c>
      <c r="BI19" s="51">
        <v>0</v>
      </c>
      <c r="BJ19" s="51">
        <v>0</v>
      </c>
      <c r="BK19" s="51">
        <v>0</v>
      </c>
      <c r="BL19" s="51">
        <v>575.56270677118084</v>
      </c>
      <c r="BM19" s="51">
        <v>0</v>
      </c>
      <c r="BN19" s="51">
        <v>0</v>
      </c>
      <c r="BO19" s="51">
        <v>0</v>
      </c>
      <c r="BP19" s="51">
        <v>0</v>
      </c>
      <c r="BQ19" s="51">
        <v>0</v>
      </c>
      <c r="BR19" s="52">
        <f t="shared" si="6"/>
        <v>575.56270677118084</v>
      </c>
      <c r="BT19" s="50">
        <v>1959</v>
      </c>
      <c r="BU19" s="51">
        <v>0</v>
      </c>
      <c r="BV19" s="51">
        <v>0</v>
      </c>
      <c r="BW19" s="51">
        <v>0</v>
      </c>
      <c r="BX19" s="51">
        <v>0</v>
      </c>
      <c r="BY19" s="51">
        <v>0</v>
      </c>
      <c r="BZ19" s="51">
        <v>0</v>
      </c>
      <c r="CA19" s="51">
        <v>588.26168926970149</v>
      </c>
      <c r="CB19" s="51">
        <v>0</v>
      </c>
      <c r="CC19" s="51">
        <v>0</v>
      </c>
      <c r="CD19" s="51">
        <v>0</v>
      </c>
      <c r="CE19" s="51">
        <v>0</v>
      </c>
      <c r="CF19" s="51">
        <v>0</v>
      </c>
      <c r="CG19" s="52">
        <f t="shared" si="7"/>
        <v>588.26168926970149</v>
      </c>
      <c r="CI19" s="50">
        <v>1959</v>
      </c>
      <c r="CJ19" s="51">
        <v>0</v>
      </c>
      <c r="CK19" s="51">
        <v>0</v>
      </c>
      <c r="CL19" s="51">
        <v>0</v>
      </c>
      <c r="CM19" s="51">
        <v>0</v>
      </c>
      <c r="CN19" s="51">
        <v>0</v>
      </c>
      <c r="CO19" s="51">
        <v>0</v>
      </c>
      <c r="CP19" s="51">
        <v>825.80736188908554</v>
      </c>
      <c r="CQ19" s="51">
        <v>0</v>
      </c>
      <c r="CR19" s="51">
        <v>0</v>
      </c>
      <c r="CS19" s="51">
        <v>0</v>
      </c>
      <c r="CT19" s="51">
        <v>0</v>
      </c>
      <c r="CU19" s="51">
        <v>0</v>
      </c>
      <c r="CV19" s="52">
        <f t="shared" si="8"/>
        <v>825.80736188908554</v>
      </c>
      <c r="CX19" s="50">
        <v>1959</v>
      </c>
      <c r="CY19" s="51">
        <v>0</v>
      </c>
      <c r="CZ19" s="51">
        <v>0</v>
      </c>
      <c r="DA19" s="51">
        <v>0</v>
      </c>
      <c r="DB19" s="51">
        <v>0</v>
      </c>
      <c r="DC19" s="51">
        <v>0</v>
      </c>
      <c r="DD19" s="51">
        <v>0</v>
      </c>
      <c r="DE19" s="51">
        <v>840.37384181385914</v>
      </c>
      <c r="DF19" s="51">
        <v>0</v>
      </c>
      <c r="DG19" s="51">
        <v>0</v>
      </c>
      <c r="DH19" s="51">
        <v>0</v>
      </c>
      <c r="DI19" s="51">
        <v>0</v>
      </c>
      <c r="DJ19" s="51">
        <v>0</v>
      </c>
      <c r="DK19" s="52">
        <f t="shared" si="9"/>
        <v>840.37384181385914</v>
      </c>
      <c r="DM19" s="95">
        <v>1959</v>
      </c>
      <c r="DN19" s="96">
        <v>0</v>
      </c>
      <c r="DO19" s="96">
        <v>0</v>
      </c>
      <c r="DP19" s="96">
        <v>0</v>
      </c>
      <c r="DQ19" s="96">
        <v>0</v>
      </c>
      <c r="DR19" s="96">
        <v>0</v>
      </c>
      <c r="DS19" s="96">
        <v>0</v>
      </c>
      <c r="DT19" s="96">
        <v>840.37384181385914</v>
      </c>
      <c r="DU19" s="96">
        <v>0</v>
      </c>
      <c r="DV19" s="96">
        <v>0</v>
      </c>
      <c r="DW19" s="96">
        <v>0</v>
      </c>
      <c r="DX19" s="96">
        <v>0</v>
      </c>
      <c r="DY19" s="96">
        <v>0</v>
      </c>
      <c r="DZ19" s="96">
        <v>840.37384181385914</v>
      </c>
    </row>
    <row r="20" spans="1:130" x14ac:dyDescent="0.25">
      <c r="A20" s="61">
        <v>17593</v>
      </c>
      <c r="B20" s="96">
        <f t="shared" si="1"/>
        <v>1948</v>
      </c>
      <c r="C20" s="96">
        <f t="shared" si="2"/>
        <v>3</v>
      </c>
      <c r="D20" s="92">
        <v>0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92">
        <v>0</v>
      </c>
      <c r="L20" s="50">
        <v>1960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1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2">
        <f t="shared" si="3"/>
        <v>0</v>
      </c>
      <c r="AA20" s="50">
        <v>1960</v>
      </c>
      <c r="AB20" s="51">
        <v>0</v>
      </c>
      <c r="AC20" s="51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1">
        <v>0</v>
      </c>
      <c r="AM20" s="51">
        <v>0</v>
      </c>
      <c r="AN20" s="52">
        <f t="shared" si="4"/>
        <v>0</v>
      </c>
      <c r="AP20" s="50">
        <v>1960</v>
      </c>
      <c r="AQ20" s="51">
        <v>0</v>
      </c>
      <c r="AR20" s="51">
        <v>0</v>
      </c>
      <c r="AS20" s="51">
        <v>0</v>
      </c>
      <c r="AT20" s="51">
        <v>0</v>
      </c>
      <c r="AU20" s="51">
        <v>0</v>
      </c>
      <c r="AV20" s="51">
        <v>0</v>
      </c>
      <c r="AW20" s="51">
        <v>0</v>
      </c>
      <c r="AX20" s="51">
        <v>0</v>
      </c>
      <c r="AY20" s="51">
        <v>0</v>
      </c>
      <c r="AZ20" s="51">
        <v>0</v>
      </c>
      <c r="BA20" s="51">
        <v>0</v>
      </c>
      <c r="BB20" s="51">
        <v>0</v>
      </c>
      <c r="BC20" s="52">
        <f t="shared" si="5"/>
        <v>0</v>
      </c>
      <c r="BE20" s="50">
        <v>1960</v>
      </c>
      <c r="BF20" s="51">
        <v>0</v>
      </c>
      <c r="BG20" s="51">
        <v>0</v>
      </c>
      <c r="BH20" s="51">
        <v>0</v>
      </c>
      <c r="BI20" s="51">
        <v>0</v>
      </c>
      <c r="BJ20" s="51">
        <v>0</v>
      </c>
      <c r="BK20" s="51">
        <v>0</v>
      </c>
      <c r="BL20" s="51">
        <v>0</v>
      </c>
      <c r="BM20" s="51">
        <v>0</v>
      </c>
      <c r="BN20" s="51">
        <v>0</v>
      </c>
      <c r="BO20" s="51">
        <v>0</v>
      </c>
      <c r="BP20" s="51">
        <v>0</v>
      </c>
      <c r="BQ20" s="51">
        <v>0</v>
      </c>
      <c r="BR20" s="52">
        <f t="shared" si="6"/>
        <v>0</v>
      </c>
      <c r="BT20" s="50">
        <v>1960</v>
      </c>
      <c r="BU20" s="51">
        <v>0</v>
      </c>
      <c r="BV20" s="51">
        <v>0</v>
      </c>
      <c r="BW20" s="51">
        <v>0</v>
      </c>
      <c r="BX20" s="51">
        <v>0</v>
      </c>
      <c r="BY20" s="51">
        <v>0</v>
      </c>
      <c r="BZ20" s="51">
        <v>0</v>
      </c>
      <c r="CA20" s="51">
        <v>0</v>
      </c>
      <c r="CB20" s="51">
        <v>0</v>
      </c>
      <c r="CC20" s="51">
        <v>0</v>
      </c>
      <c r="CD20" s="51">
        <v>0</v>
      </c>
      <c r="CE20" s="51">
        <v>0</v>
      </c>
      <c r="CF20" s="51">
        <v>0</v>
      </c>
      <c r="CG20" s="52">
        <f t="shared" si="7"/>
        <v>0</v>
      </c>
      <c r="CI20" s="50">
        <v>1960</v>
      </c>
      <c r="CJ20" s="51">
        <v>0</v>
      </c>
      <c r="CK20" s="51">
        <v>0</v>
      </c>
      <c r="CL20" s="51">
        <v>0</v>
      </c>
      <c r="CM20" s="51">
        <v>0</v>
      </c>
      <c r="CN20" s="51">
        <v>0</v>
      </c>
      <c r="CO20" s="51">
        <v>0</v>
      </c>
      <c r="CP20" s="51">
        <v>0</v>
      </c>
      <c r="CQ20" s="51">
        <v>0</v>
      </c>
      <c r="CR20" s="51">
        <v>0</v>
      </c>
      <c r="CS20" s="51">
        <v>0</v>
      </c>
      <c r="CT20" s="51">
        <v>0</v>
      </c>
      <c r="CU20" s="51">
        <v>0</v>
      </c>
      <c r="CV20" s="52">
        <f t="shared" si="8"/>
        <v>0</v>
      </c>
      <c r="CX20" s="50">
        <v>1960</v>
      </c>
      <c r="CY20" s="51">
        <v>0</v>
      </c>
      <c r="CZ20" s="51">
        <v>0</v>
      </c>
      <c r="DA20" s="51">
        <v>0</v>
      </c>
      <c r="DB20" s="51">
        <v>0</v>
      </c>
      <c r="DC20" s="51">
        <v>0</v>
      </c>
      <c r="DD20" s="51">
        <v>0</v>
      </c>
      <c r="DE20" s="51">
        <v>0</v>
      </c>
      <c r="DF20" s="51">
        <v>0</v>
      </c>
      <c r="DG20" s="51">
        <v>0</v>
      </c>
      <c r="DH20" s="51">
        <v>0</v>
      </c>
      <c r="DI20" s="51">
        <v>0</v>
      </c>
      <c r="DJ20" s="51">
        <v>0</v>
      </c>
      <c r="DK20" s="52">
        <f t="shared" si="9"/>
        <v>0</v>
      </c>
      <c r="DM20" s="95">
        <v>1960</v>
      </c>
      <c r="DN20" s="96">
        <v>0</v>
      </c>
      <c r="DO20" s="96">
        <v>0</v>
      </c>
      <c r="DP20" s="96">
        <v>0</v>
      </c>
      <c r="DQ20" s="96">
        <v>0</v>
      </c>
      <c r="DR20" s="96">
        <v>0</v>
      </c>
      <c r="DS20" s="96">
        <v>0</v>
      </c>
      <c r="DT20" s="96">
        <v>0</v>
      </c>
      <c r="DU20" s="96">
        <v>0</v>
      </c>
      <c r="DV20" s="96">
        <v>0</v>
      </c>
      <c r="DW20" s="96">
        <v>0</v>
      </c>
      <c r="DX20" s="96">
        <v>0</v>
      </c>
      <c r="DY20" s="96">
        <v>0</v>
      </c>
      <c r="DZ20" s="96">
        <v>0</v>
      </c>
    </row>
    <row r="21" spans="1:130" x14ac:dyDescent="0.25">
      <c r="A21" s="61">
        <v>17624</v>
      </c>
      <c r="B21" s="96">
        <f t="shared" si="1"/>
        <v>1948</v>
      </c>
      <c r="C21" s="96">
        <f t="shared" si="2"/>
        <v>4</v>
      </c>
      <c r="D21" s="92">
        <v>714.34665229740926</v>
      </c>
      <c r="E21" s="92">
        <v>877.78328996956714</v>
      </c>
      <c r="F21" s="92">
        <v>1377.2750365631284</v>
      </c>
      <c r="G21" s="92">
        <v>1414.9205542291872</v>
      </c>
      <c r="H21" s="92">
        <v>1446.1387883912848</v>
      </c>
      <c r="I21" s="92">
        <v>2030.1034038940511</v>
      </c>
      <c r="J21" s="92">
        <v>2065.9125548446927</v>
      </c>
      <c r="L21" s="50">
        <v>1961</v>
      </c>
      <c r="M21" s="51">
        <v>0</v>
      </c>
      <c r="N21" s="51">
        <v>0</v>
      </c>
      <c r="O21" s="51">
        <v>717.35180036825182</v>
      </c>
      <c r="P21" s="51">
        <v>0</v>
      </c>
      <c r="Q21" s="51">
        <v>0</v>
      </c>
      <c r="R21" s="51">
        <v>0</v>
      </c>
      <c r="S21" s="51">
        <v>0</v>
      </c>
      <c r="T21" s="51">
        <v>0</v>
      </c>
      <c r="U21" s="51">
        <v>0</v>
      </c>
      <c r="V21" s="51">
        <v>0</v>
      </c>
      <c r="W21" s="51">
        <v>0</v>
      </c>
      <c r="X21" s="51">
        <v>0</v>
      </c>
      <c r="Y21" s="52">
        <f t="shared" si="3"/>
        <v>717.35180036825182</v>
      </c>
      <c r="AA21" s="50">
        <v>1961</v>
      </c>
      <c r="AB21" s="51">
        <v>0</v>
      </c>
      <c r="AC21" s="51">
        <v>0</v>
      </c>
      <c r="AD21" s="51">
        <v>881.475991198006</v>
      </c>
      <c r="AE21" s="51">
        <v>0</v>
      </c>
      <c r="AF21" s="51">
        <v>0</v>
      </c>
      <c r="AG21" s="51">
        <v>0</v>
      </c>
      <c r="AH21" s="51">
        <v>0</v>
      </c>
      <c r="AI21" s="51">
        <v>0</v>
      </c>
      <c r="AJ21" s="51">
        <v>0</v>
      </c>
      <c r="AK21" s="51">
        <v>0</v>
      </c>
      <c r="AL21" s="51">
        <v>0</v>
      </c>
      <c r="AM21" s="51">
        <v>0</v>
      </c>
      <c r="AN21" s="52">
        <f t="shared" si="4"/>
        <v>881.475991198006</v>
      </c>
      <c r="AP21" s="50">
        <v>1961</v>
      </c>
      <c r="AQ21" s="51">
        <v>0</v>
      </c>
      <c r="AR21" s="51">
        <v>0</v>
      </c>
      <c r="AS21" s="51">
        <v>1383.0690238462437</v>
      </c>
      <c r="AT21" s="51">
        <v>0</v>
      </c>
      <c r="AU21" s="51">
        <v>0</v>
      </c>
      <c r="AV21" s="51">
        <v>0</v>
      </c>
      <c r="AW21" s="51">
        <v>0</v>
      </c>
      <c r="AX21" s="51">
        <v>0</v>
      </c>
      <c r="AY21" s="51">
        <v>0</v>
      </c>
      <c r="AZ21" s="51">
        <v>0</v>
      </c>
      <c r="BA21" s="51">
        <v>0</v>
      </c>
      <c r="BB21" s="51">
        <v>0</v>
      </c>
      <c r="BC21" s="52">
        <f t="shared" si="5"/>
        <v>1383.0690238462437</v>
      </c>
      <c r="BE21" s="50">
        <v>1961</v>
      </c>
      <c r="BF21" s="51">
        <v>0</v>
      </c>
      <c r="BG21" s="51">
        <v>0</v>
      </c>
      <c r="BH21" s="51">
        <v>1420.8729104980412</v>
      </c>
      <c r="BI21" s="51">
        <v>0</v>
      </c>
      <c r="BJ21" s="51">
        <v>0</v>
      </c>
      <c r="BK21" s="51">
        <v>0</v>
      </c>
      <c r="BL21" s="51">
        <v>0</v>
      </c>
      <c r="BM21" s="51">
        <v>0</v>
      </c>
      <c r="BN21" s="51">
        <v>0</v>
      </c>
      <c r="BO21" s="51">
        <v>0</v>
      </c>
      <c r="BP21" s="51">
        <v>0</v>
      </c>
      <c r="BQ21" s="51">
        <v>0</v>
      </c>
      <c r="BR21" s="52">
        <f t="shared" si="6"/>
        <v>1420.8729104980412</v>
      </c>
      <c r="BT21" s="50">
        <v>1961</v>
      </c>
      <c r="BU21" s="51">
        <v>0</v>
      </c>
      <c r="BV21" s="51">
        <v>0</v>
      </c>
      <c r="BW21" s="51">
        <v>1452.222475038556</v>
      </c>
      <c r="BX21" s="51">
        <v>0</v>
      </c>
      <c r="BY21" s="51">
        <v>0</v>
      </c>
      <c r="BZ21" s="51">
        <v>0</v>
      </c>
      <c r="CA21" s="51">
        <v>0</v>
      </c>
      <c r="CB21" s="51">
        <v>0</v>
      </c>
      <c r="CC21" s="51">
        <v>0</v>
      </c>
      <c r="CD21" s="51">
        <v>0</v>
      </c>
      <c r="CE21" s="51">
        <v>0</v>
      </c>
      <c r="CF21" s="51">
        <v>0</v>
      </c>
      <c r="CG21" s="52">
        <f t="shared" si="7"/>
        <v>1452.222475038556</v>
      </c>
      <c r="CI21" s="50">
        <v>1961</v>
      </c>
      <c r="CJ21" s="51">
        <v>0</v>
      </c>
      <c r="CK21" s="51">
        <v>0</v>
      </c>
      <c r="CL21" s="51">
        <v>2038.643741149363</v>
      </c>
      <c r="CM21" s="51">
        <v>0</v>
      </c>
      <c r="CN21" s="51">
        <v>0</v>
      </c>
      <c r="CO21" s="51">
        <v>0</v>
      </c>
      <c r="CP21" s="51">
        <v>0</v>
      </c>
      <c r="CQ21" s="51">
        <v>0</v>
      </c>
      <c r="CR21" s="51">
        <v>0</v>
      </c>
      <c r="CS21" s="51">
        <v>0</v>
      </c>
      <c r="CT21" s="51">
        <v>0</v>
      </c>
      <c r="CU21" s="51">
        <v>0</v>
      </c>
      <c r="CV21" s="52">
        <f t="shared" si="8"/>
        <v>2038.643741149363</v>
      </c>
      <c r="CX21" s="50">
        <v>1961</v>
      </c>
      <c r="CY21" s="51">
        <v>0</v>
      </c>
      <c r="CZ21" s="51">
        <v>0</v>
      </c>
      <c r="DA21" s="51">
        <v>2074.6035357693654</v>
      </c>
      <c r="DB21" s="51">
        <v>0</v>
      </c>
      <c r="DC21" s="51">
        <v>0</v>
      </c>
      <c r="DD21" s="51">
        <v>0</v>
      </c>
      <c r="DE21" s="51">
        <v>0</v>
      </c>
      <c r="DF21" s="51">
        <v>0</v>
      </c>
      <c r="DG21" s="51">
        <v>0</v>
      </c>
      <c r="DH21" s="51">
        <v>0</v>
      </c>
      <c r="DI21" s="51">
        <v>0</v>
      </c>
      <c r="DJ21" s="51">
        <v>0</v>
      </c>
      <c r="DK21" s="52">
        <f t="shared" si="9"/>
        <v>2074.6035357693654</v>
      </c>
      <c r="DM21" s="95">
        <v>1961</v>
      </c>
      <c r="DN21" s="96">
        <v>0</v>
      </c>
      <c r="DO21" s="96">
        <v>0</v>
      </c>
      <c r="DP21" s="96">
        <v>2074.6035357693654</v>
      </c>
      <c r="DQ21" s="96">
        <v>0</v>
      </c>
      <c r="DR21" s="96">
        <v>0</v>
      </c>
      <c r="DS21" s="96">
        <v>0</v>
      </c>
      <c r="DT21" s="96">
        <v>0</v>
      </c>
      <c r="DU21" s="96">
        <v>0</v>
      </c>
      <c r="DV21" s="96">
        <v>0</v>
      </c>
      <c r="DW21" s="96">
        <v>0</v>
      </c>
      <c r="DX21" s="96">
        <v>0</v>
      </c>
      <c r="DY21" s="96">
        <v>0</v>
      </c>
      <c r="DZ21" s="96">
        <v>2074.6035357693654</v>
      </c>
    </row>
    <row r="22" spans="1:130" x14ac:dyDescent="0.25">
      <c r="A22" s="61">
        <v>17654</v>
      </c>
      <c r="B22" s="96">
        <f t="shared" si="1"/>
        <v>1948</v>
      </c>
      <c r="C22" s="96">
        <f t="shared" si="2"/>
        <v>5</v>
      </c>
      <c r="D22" s="92">
        <v>0</v>
      </c>
      <c r="E22" s="92">
        <v>0</v>
      </c>
      <c r="F22" s="92">
        <v>0</v>
      </c>
      <c r="G22" s="92">
        <v>0</v>
      </c>
      <c r="H22" s="92">
        <v>0</v>
      </c>
      <c r="I22" s="92">
        <v>0</v>
      </c>
      <c r="J22" s="92">
        <v>0</v>
      </c>
      <c r="L22" s="50">
        <v>1962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1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2">
        <f t="shared" si="3"/>
        <v>0</v>
      </c>
      <c r="AA22" s="50">
        <v>1962</v>
      </c>
      <c r="AB22" s="51">
        <v>0</v>
      </c>
      <c r="AC22" s="51">
        <v>0</v>
      </c>
      <c r="AD22" s="51">
        <v>0</v>
      </c>
      <c r="AE22" s="51">
        <v>0</v>
      </c>
      <c r="AF22" s="51">
        <v>0</v>
      </c>
      <c r="AG22" s="51">
        <v>0</v>
      </c>
      <c r="AH22" s="51">
        <v>0</v>
      </c>
      <c r="AI22" s="51">
        <v>0</v>
      </c>
      <c r="AJ22" s="51">
        <v>0</v>
      </c>
      <c r="AK22" s="51">
        <v>0</v>
      </c>
      <c r="AL22" s="51">
        <v>0</v>
      </c>
      <c r="AM22" s="51">
        <v>0</v>
      </c>
      <c r="AN22" s="52">
        <f t="shared" si="4"/>
        <v>0</v>
      </c>
      <c r="AP22" s="50">
        <v>1962</v>
      </c>
      <c r="AQ22" s="51">
        <v>0</v>
      </c>
      <c r="AR22" s="51">
        <v>0</v>
      </c>
      <c r="AS22" s="51">
        <v>0</v>
      </c>
      <c r="AT22" s="51">
        <v>0</v>
      </c>
      <c r="AU22" s="51">
        <v>0</v>
      </c>
      <c r="AV22" s="51">
        <v>0</v>
      </c>
      <c r="AW22" s="51">
        <v>0</v>
      </c>
      <c r="AX22" s="51">
        <v>0</v>
      </c>
      <c r="AY22" s="51">
        <v>0</v>
      </c>
      <c r="AZ22" s="51">
        <v>0</v>
      </c>
      <c r="BA22" s="51">
        <v>0</v>
      </c>
      <c r="BB22" s="51">
        <v>0</v>
      </c>
      <c r="BC22" s="52">
        <f t="shared" si="5"/>
        <v>0</v>
      </c>
      <c r="BE22" s="50">
        <v>1962</v>
      </c>
      <c r="BF22" s="51">
        <v>0</v>
      </c>
      <c r="BG22" s="51">
        <v>0</v>
      </c>
      <c r="BH22" s="51">
        <v>0</v>
      </c>
      <c r="BI22" s="51">
        <v>0</v>
      </c>
      <c r="BJ22" s="51">
        <v>0</v>
      </c>
      <c r="BK22" s="51">
        <v>0</v>
      </c>
      <c r="BL22" s="51">
        <v>0</v>
      </c>
      <c r="BM22" s="51">
        <v>0</v>
      </c>
      <c r="BN22" s="51">
        <v>0</v>
      </c>
      <c r="BO22" s="51">
        <v>0</v>
      </c>
      <c r="BP22" s="51">
        <v>0</v>
      </c>
      <c r="BQ22" s="51">
        <v>0</v>
      </c>
      <c r="BR22" s="52">
        <f t="shared" si="6"/>
        <v>0</v>
      </c>
      <c r="BT22" s="50">
        <v>1962</v>
      </c>
      <c r="BU22" s="51">
        <v>0</v>
      </c>
      <c r="BV22" s="51">
        <v>0</v>
      </c>
      <c r="BW22" s="51">
        <v>0</v>
      </c>
      <c r="BX22" s="51">
        <v>0</v>
      </c>
      <c r="BY22" s="51">
        <v>0</v>
      </c>
      <c r="BZ22" s="51">
        <v>0</v>
      </c>
      <c r="CA22" s="51">
        <v>0</v>
      </c>
      <c r="CB22" s="51">
        <v>0</v>
      </c>
      <c r="CC22" s="51">
        <v>0</v>
      </c>
      <c r="CD22" s="51">
        <v>0</v>
      </c>
      <c r="CE22" s="51">
        <v>0</v>
      </c>
      <c r="CF22" s="51">
        <v>0</v>
      </c>
      <c r="CG22" s="52">
        <f t="shared" si="7"/>
        <v>0</v>
      </c>
      <c r="CI22" s="50">
        <v>1962</v>
      </c>
      <c r="CJ22" s="51">
        <v>0</v>
      </c>
      <c r="CK22" s="51">
        <v>0</v>
      </c>
      <c r="CL22" s="51">
        <v>0</v>
      </c>
      <c r="CM22" s="51">
        <v>0</v>
      </c>
      <c r="CN22" s="51">
        <v>0</v>
      </c>
      <c r="CO22" s="51">
        <v>0</v>
      </c>
      <c r="CP22" s="51">
        <v>0</v>
      </c>
      <c r="CQ22" s="51">
        <v>0</v>
      </c>
      <c r="CR22" s="51">
        <v>0</v>
      </c>
      <c r="CS22" s="51">
        <v>0</v>
      </c>
      <c r="CT22" s="51">
        <v>0</v>
      </c>
      <c r="CU22" s="51">
        <v>0</v>
      </c>
      <c r="CV22" s="52">
        <f t="shared" si="8"/>
        <v>0</v>
      </c>
      <c r="CX22" s="50">
        <v>1962</v>
      </c>
      <c r="CY22" s="51">
        <v>0</v>
      </c>
      <c r="CZ22" s="51">
        <v>0</v>
      </c>
      <c r="DA22" s="51">
        <v>0</v>
      </c>
      <c r="DB22" s="51">
        <v>0</v>
      </c>
      <c r="DC22" s="51">
        <v>0</v>
      </c>
      <c r="DD22" s="51">
        <v>0</v>
      </c>
      <c r="DE22" s="51">
        <v>0</v>
      </c>
      <c r="DF22" s="51">
        <v>0</v>
      </c>
      <c r="DG22" s="51">
        <v>0</v>
      </c>
      <c r="DH22" s="51">
        <v>0</v>
      </c>
      <c r="DI22" s="51">
        <v>0</v>
      </c>
      <c r="DJ22" s="51">
        <v>0</v>
      </c>
      <c r="DK22" s="52">
        <f t="shared" si="9"/>
        <v>0</v>
      </c>
      <c r="DM22" s="95">
        <v>1962</v>
      </c>
      <c r="DN22" s="96">
        <v>0</v>
      </c>
      <c r="DO22" s="96">
        <v>0</v>
      </c>
      <c r="DP22" s="96">
        <v>0</v>
      </c>
      <c r="DQ22" s="96">
        <v>0</v>
      </c>
      <c r="DR22" s="96">
        <v>0</v>
      </c>
      <c r="DS22" s="96">
        <v>0</v>
      </c>
      <c r="DT22" s="96">
        <v>0</v>
      </c>
      <c r="DU22" s="96">
        <v>0</v>
      </c>
      <c r="DV22" s="96">
        <v>0</v>
      </c>
      <c r="DW22" s="96">
        <v>0</v>
      </c>
      <c r="DX22" s="96">
        <v>0</v>
      </c>
      <c r="DY22" s="96">
        <v>0</v>
      </c>
      <c r="DZ22" s="96">
        <v>0</v>
      </c>
    </row>
    <row r="23" spans="1:130" x14ac:dyDescent="0.25">
      <c r="A23" s="61">
        <v>17685</v>
      </c>
      <c r="B23" s="96">
        <f t="shared" si="1"/>
        <v>1948</v>
      </c>
      <c r="C23" s="96">
        <f t="shared" si="2"/>
        <v>6</v>
      </c>
      <c r="D23" s="92">
        <v>0</v>
      </c>
      <c r="E23" s="92">
        <v>0</v>
      </c>
      <c r="F23" s="92">
        <v>0</v>
      </c>
      <c r="G23" s="92">
        <v>0</v>
      </c>
      <c r="H23" s="92">
        <v>0</v>
      </c>
      <c r="I23" s="92">
        <v>0</v>
      </c>
      <c r="J23" s="92">
        <v>0</v>
      </c>
      <c r="L23" s="50">
        <v>1963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1">
        <v>290.58259952496996</v>
      </c>
      <c r="T23" s="51">
        <v>0</v>
      </c>
      <c r="U23" s="51">
        <v>0</v>
      </c>
      <c r="V23" s="51">
        <v>0</v>
      </c>
      <c r="W23" s="51">
        <v>0</v>
      </c>
      <c r="X23" s="51">
        <v>0</v>
      </c>
      <c r="Y23" s="52">
        <f t="shared" si="3"/>
        <v>290.58259952496996</v>
      </c>
      <c r="AA23" s="50">
        <v>1963</v>
      </c>
      <c r="AB23" s="51">
        <v>0</v>
      </c>
      <c r="AC23" s="51">
        <v>0</v>
      </c>
      <c r="AD23" s="51">
        <v>0</v>
      </c>
      <c r="AE23" s="51">
        <v>0</v>
      </c>
      <c r="AF23" s="51">
        <v>0</v>
      </c>
      <c r="AG23" s="51">
        <v>0</v>
      </c>
      <c r="AH23" s="51">
        <v>357.06550789957748</v>
      </c>
      <c r="AI23" s="51">
        <v>0</v>
      </c>
      <c r="AJ23" s="51">
        <v>0</v>
      </c>
      <c r="AK23" s="51">
        <v>0</v>
      </c>
      <c r="AL23" s="51">
        <v>0</v>
      </c>
      <c r="AM23" s="51">
        <v>0</v>
      </c>
      <c r="AN23" s="52">
        <f t="shared" si="4"/>
        <v>357.06550789957748</v>
      </c>
      <c r="AP23" s="50">
        <v>1963</v>
      </c>
      <c r="AQ23" s="51">
        <v>0</v>
      </c>
      <c r="AR23" s="51">
        <v>0</v>
      </c>
      <c r="AS23" s="51">
        <v>0</v>
      </c>
      <c r="AT23" s="51">
        <v>0</v>
      </c>
      <c r="AU23" s="51">
        <v>0</v>
      </c>
      <c r="AV23" s="51">
        <v>0</v>
      </c>
      <c r="AW23" s="51">
        <v>560.24922787590606</v>
      </c>
      <c r="AX23" s="51">
        <v>0</v>
      </c>
      <c r="AY23" s="51">
        <v>0</v>
      </c>
      <c r="AZ23" s="51">
        <v>0</v>
      </c>
      <c r="BA23" s="51">
        <v>0</v>
      </c>
      <c r="BB23" s="51">
        <v>0</v>
      </c>
      <c r="BC23" s="52">
        <f t="shared" si="5"/>
        <v>560.24922787590606</v>
      </c>
      <c r="BE23" s="50">
        <v>1963</v>
      </c>
      <c r="BF23" s="51">
        <v>0</v>
      </c>
      <c r="BG23" s="51">
        <v>0</v>
      </c>
      <c r="BH23" s="51">
        <v>0</v>
      </c>
      <c r="BI23" s="51">
        <v>0</v>
      </c>
      <c r="BJ23" s="51">
        <v>0</v>
      </c>
      <c r="BK23" s="51">
        <v>0</v>
      </c>
      <c r="BL23" s="51">
        <v>575.56270677118084</v>
      </c>
      <c r="BM23" s="51">
        <v>0</v>
      </c>
      <c r="BN23" s="51">
        <v>0</v>
      </c>
      <c r="BO23" s="51">
        <v>0</v>
      </c>
      <c r="BP23" s="51">
        <v>0</v>
      </c>
      <c r="BQ23" s="51">
        <v>0</v>
      </c>
      <c r="BR23" s="52">
        <f t="shared" si="6"/>
        <v>575.56270677118084</v>
      </c>
      <c r="BT23" s="50">
        <v>1963</v>
      </c>
      <c r="BU23" s="51">
        <v>0</v>
      </c>
      <c r="BV23" s="51">
        <v>0</v>
      </c>
      <c r="BW23" s="51">
        <v>0</v>
      </c>
      <c r="BX23" s="51">
        <v>0</v>
      </c>
      <c r="BY23" s="51">
        <v>0</v>
      </c>
      <c r="BZ23" s="51">
        <v>0</v>
      </c>
      <c r="CA23" s="51">
        <v>588.26168926970149</v>
      </c>
      <c r="CB23" s="51">
        <v>0</v>
      </c>
      <c r="CC23" s="51">
        <v>0</v>
      </c>
      <c r="CD23" s="51">
        <v>0</v>
      </c>
      <c r="CE23" s="51">
        <v>0</v>
      </c>
      <c r="CF23" s="51">
        <v>0</v>
      </c>
      <c r="CG23" s="52">
        <f t="shared" si="7"/>
        <v>588.26168926970149</v>
      </c>
      <c r="CI23" s="50">
        <v>1963</v>
      </c>
      <c r="CJ23" s="51">
        <v>0</v>
      </c>
      <c r="CK23" s="51">
        <v>0</v>
      </c>
      <c r="CL23" s="51">
        <v>0</v>
      </c>
      <c r="CM23" s="51">
        <v>0</v>
      </c>
      <c r="CN23" s="51">
        <v>0</v>
      </c>
      <c r="CO23" s="51">
        <v>0</v>
      </c>
      <c r="CP23" s="51">
        <v>825.80736188908554</v>
      </c>
      <c r="CQ23" s="51">
        <v>0</v>
      </c>
      <c r="CR23" s="51">
        <v>0</v>
      </c>
      <c r="CS23" s="51">
        <v>0</v>
      </c>
      <c r="CT23" s="51">
        <v>0</v>
      </c>
      <c r="CU23" s="51">
        <v>0</v>
      </c>
      <c r="CV23" s="52">
        <f t="shared" si="8"/>
        <v>825.80736188908554</v>
      </c>
      <c r="CX23" s="50">
        <v>1963</v>
      </c>
      <c r="CY23" s="51">
        <v>0</v>
      </c>
      <c r="CZ23" s="51">
        <v>0</v>
      </c>
      <c r="DA23" s="51">
        <v>0</v>
      </c>
      <c r="DB23" s="51">
        <v>0</v>
      </c>
      <c r="DC23" s="51">
        <v>0</v>
      </c>
      <c r="DD23" s="51">
        <v>0</v>
      </c>
      <c r="DE23" s="51">
        <v>840.37384181385914</v>
      </c>
      <c r="DF23" s="51">
        <v>0</v>
      </c>
      <c r="DG23" s="51">
        <v>0</v>
      </c>
      <c r="DH23" s="51">
        <v>0</v>
      </c>
      <c r="DI23" s="51">
        <v>0</v>
      </c>
      <c r="DJ23" s="51">
        <v>0</v>
      </c>
      <c r="DK23" s="52">
        <f t="shared" si="9"/>
        <v>840.37384181385914</v>
      </c>
      <c r="DM23" s="95">
        <v>1963</v>
      </c>
      <c r="DN23" s="96">
        <v>0</v>
      </c>
      <c r="DO23" s="96">
        <v>0</v>
      </c>
      <c r="DP23" s="96">
        <v>0</v>
      </c>
      <c r="DQ23" s="96">
        <v>0</v>
      </c>
      <c r="DR23" s="96">
        <v>0</v>
      </c>
      <c r="DS23" s="96">
        <v>0</v>
      </c>
      <c r="DT23" s="96">
        <v>840.37384181385914</v>
      </c>
      <c r="DU23" s="96">
        <v>0</v>
      </c>
      <c r="DV23" s="96">
        <v>0</v>
      </c>
      <c r="DW23" s="96">
        <v>0</v>
      </c>
      <c r="DX23" s="96">
        <v>0</v>
      </c>
      <c r="DY23" s="96">
        <v>0</v>
      </c>
      <c r="DZ23" s="96">
        <v>840.37384181385914</v>
      </c>
    </row>
    <row r="24" spans="1:130" x14ac:dyDescent="0.25">
      <c r="A24" s="61">
        <v>17715</v>
      </c>
      <c r="B24" s="96">
        <f t="shared" si="1"/>
        <v>1948</v>
      </c>
      <c r="C24" s="96">
        <f t="shared" si="2"/>
        <v>7</v>
      </c>
      <c r="D24" s="92">
        <v>0</v>
      </c>
      <c r="E24" s="92">
        <v>0</v>
      </c>
      <c r="F24" s="92">
        <v>0</v>
      </c>
      <c r="G24" s="92">
        <v>0</v>
      </c>
      <c r="H24" s="92">
        <v>0</v>
      </c>
      <c r="I24" s="92">
        <v>0</v>
      </c>
      <c r="J24" s="92">
        <v>0</v>
      </c>
      <c r="L24" s="50">
        <v>1964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2">
        <f t="shared" si="3"/>
        <v>0</v>
      </c>
      <c r="AA24" s="50">
        <v>1964</v>
      </c>
      <c r="AB24" s="51">
        <v>0</v>
      </c>
      <c r="AC24" s="51">
        <v>0</v>
      </c>
      <c r="AD24" s="51">
        <v>0</v>
      </c>
      <c r="AE24" s="51">
        <v>0</v>
      </c>
      <c r="AF24" s="51">
        <v>0</v>
      </c>
      <c r="AG24" s="51">
        <v>0</v>
      </c>
      <c r="AH24" s="51">
        <v>0</v>
      </c>
      <c r="AI24" s="51">
        <v>0</v>
      </c>
      <c r="AJ24" s="51">
        <v>0</v>
      </c>
      <c r="AK24" s="51">
        <v>0</v>
      </c>
      <c r="AL24" s="51">
        <v>0</v>
      </c>
      <c r="AM24" s="51">
        <v>0</v>
      </c>
      <c r="AN24" s="52">
        <f t="shared" si="4"/>
        <v>0</v>
      </c>
      <c r="AP24" s="50">
        <v>1964</v>
      </c>
      <c r="AQ24" s="51">
        <v>0</v>
      </c>
      <c r="AR24" s="51">
        <v>0</v>
      </c>
      <c r="AS24" s="51">
        <v>0</v>
      </c>
      <c r="AT24" s="51">
        <v>0</v>
      </c>
      <c r="AU24" s="51">
        <v>0</v>
      </c>
      <c r="AV24" s="51">
        <v>0</v>
      </c>
      <c r="AW24" s="51">
        <v>0</v>
      </c>
      <c r="AX24" s="51">
        <v>0</v>
      </c>
      <c r="AY24" s="51">
        <v>0</v>
      </c>
      <c r="AZ24" s="51">
        <v>0</v>
      </c>
      <c r="BA24" s="51">
        <v>0</v>
      </c>
      <c r="BB24" s="51">
        <v>0</v>
      </c>
      <c r="BC24" s="52">
        <f t="shared" si="5"/>
        <v>0</v>
      </c>
      <c r="BE24" s="50">
        <v>1964</v>
      </c>
      <c r="BF24" s="51">
        <v>0</v>
      </c>
      <c r="BG24" s="51">
        <v>0</v>
      </c>
      <c r="BH24" s="51">
        <v>0</v>
      </c>
      <c r="BI24" s="51">
        <v>0</v>
      </c>
      <c r="BJ24" s="51">
        <v>0</v>
      </c>
      <c r="BK24" s="51">
        <v>0</v>
      </c>
      <c r="BL24" s="51">
        <v>0</v>
      </c>
      <c r="BM24" s="51">
        <v>0</v>
      </c>
      <c r="BN24" s="51">
        <v>0</v>
      </c>
      <c r="BO24" s="51">
        <v>0</v>
      </c>
      <c r="BP24" s="51">
        <v>0</v>
      </c>
      <c r="BQ24" s="51">
        <v>0</v>
      </c>
      <c r="BR24" s="52">
        <f t="shared" si="6"/>
        <v>0</v>
      </c>
      <c r="BT24" s="50">
        <v>1964</v>
      </c>
      <c r="BU24" s="51">
        <v>0</v>
      </c>
      <c r="BV24" s="51">
        <v>0</v>
      </c>
      <c r="BW24" s="51">
        <v>0</v>
      </c>
      <c r="BX24" s="51">
        <v>0</v>
      </c>
      <c r="BY24" s="51">
        <v>0</v>
      </c>
      <c r="BZ24" s="51">
        <v>0</v>
      </c>
      <c r="CA24" s="51">
        <v>0</v>
      </c>
      <c r="CB24" s="51">
        <v>0</v>
      </c>
      <c r="CC24" s="51">
        <v>0</v>
      </c>
      <c r="CD24" s="51">
        <v>0</v>
      </c>
      <c r="CE24" s="51">
        <v>0</v>
      </c>
      <c r="CF24" s="51">
        <v>0</v>
      </c>
      <c r="CG24" s="52">
        <f t="shared" si="7"/>
        <v>0</v>
      </c>
      <c r="CI24" s="50">
        <v>1964</v>
      </c>
      <c r="CJ24" s="51">
        <v>0</v>
      </c>
      <c r="CK24" s="51">
        <v>0</v>
      </c>
      <c r="CL24" s="51">
        <v>0</v>
      </c>
      <c r="CM24" s="51">
        <v>0</v>
      </c>
      <c r="CN24" s="51">
        <v>0</v>
      </c>
      <c r="CO24" s="51">
        <v>0</v>
      </c>
      <c r="CP24" s="51">
        <v>0</v>
      </c>
      <c r="CQ24" s="51">
        <v>0</v>
      </c>
      <c r="CR24" s="51">
        <v>0</v>
      </c>
      <c r="CS24" s="51">
        <v>0</v>
      </c>
      <c r="CT24" s="51">
        <v>0</v>
      </c>
      <c r="CU24" s="51">
        <v>0</v>
      </c>
      <c r="CV24" s="52">
        <f t="shared" si="8"/>
        <v>0</v>
      </c>
      <c r="CX24" s="50">
        <v>1964</v>
      </c>
      <c r="CY24" s="51">
        <v>0</v>
      </c>
      <c r="CZ24" s="51">
        <v>0</v>
      </c>
      <c r="DA24" s="51">
        <v>0</v>
      </c>
      <c r="DB24" s="51">
        <v>0</v>
      </c>
      <c r="DC24" s="51">
        <v>0</v>
      </c>
      <c r="DD24" s="51">
        <v>0</v>
      </c>
      <c r="DE24" s="51">
        <v>0</v>
      </c>
      <c r="DF24" s="51">
        <v>0</v>
      </c>
      <c r="DG24" s="51">
        <v>0</v>
      </c>
      <c r="DH24" s="51">
        <v>0</v>
      </c>
      <c r="DI24" s="51">
        <v>0</v>
      </c>
      <c r="DJ24" s="51">
        <v>0</v>
      </c>
      <c r="DK24" s="52">
        <f t="shared" si="9"/>
        <v>0</v>
      </c>
      <c r="DM24" s="95">
        <v>1964</v>
      </c>
      <c r="DN24" s="96">
        <v>0</v>
      </c>
      <c r="DO24" s="96">
        <v>0</v>
      </c>
      <c r="DP24" s="96">
        <v>0</v>
      </c>
      <c r="DQ24" s="96">
        <v>0</v>
      </c>
      <c r="DR24" s="96">
        <v>0</v>
      </c>
      <c r="DS24" s="96">
        <v>0</v>
      </c>
      <c r="DT24" s="96">
        <v>0</v>
      </c>
      <c r="DU24" s="96">
        <v>0</v>
      </c>
      <c r="DV24" s="96">
        <v>0</v>
      </c>
      <c r="DW24" s="96">
        <v>0</v>
      </c>
      <c r="DX24" s="96">
        <v>0</v>
      </c>
      <c r="DY24" s="96">
        <v>0</v>
      </c>
      <c r="DZ24" s="96">
        <v>0</v>
      </c>
    </row>
    <row r="25" spans="1:130" x14ac:dyDescent="0.25">
      <c r="A25" s="61">
        <v>17746</v>
      </c>
      <c r="B25" s="96">
        <f t="shared" si="1"/>
        <v>1948</v>
      </c>
      <c r="C25" s="96">
        <f t="shared" si="2"/>
        <v>8</v>
      </c>
      <c r="D25" s="92">
        <v>0</v>
      </c>
      <c r="E25" s="92">
        <v>0</v>
      </c>
      <c r="F25" s="92">
        <v>0</v>
      </c>
      <c r="G25" s="92">
        <v>0</v>
      </c>
      <c r="H25" s="92">
        <v>0</v>
      </c>
      <c r="I25" s="92">
        <v>0</v>
      </c>
      <c r="J25" s="92">
        <v>0</v>
      </c>
      <c r="L25" s="50">
        <v>1965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2">
        <f t="shared" si="3"/>
        <v>0</v>
      </c>
      <c r="AA25" s="50">
        <v>1965</v>
      </c>
      <c r="AB25" s="51">
        <v>0</v>
      </c>
      <c r="AC25" s="51">
        <v>0</v>
      </c>
      <c r="AD25" s="51">
        <v>0</v>
      </c>
      <c r="AE25" s="51">
        <v>0</v>
      </c>
      <c r="AF25" s="51">
        <v>0</v>
      </c>
      <c r="AG25" s="51">
        <v>0</v>
      </c>
      <c r="AH25" s="51">
        <v>0</v>
      </c>
      <c r="AI25" s="51">
        <v>0</v>
      </c>
      <c r="AJ25" s="51">
        <v>0</v>
      </c>
      <c r="AK25" s="51">
        <v>0</v>
      </c>
      <c r="AL25" s="51">
        <v>0</v>
      </c>
      <c r="AM25" s="51">
        <v>0</v>
      </c>
      <c r="AN25" s="52">
        <f t="shared" si="4"/>
        <v>0</v>
      </c>
      <c r="AP25" s="50">
        <v>1965</v>
      </c>
      <c r="AQ25" s="51">
        <v>0</v>
      </c>
      <c r="AR25" s="51">
        <v>0</v>
      </c>
      <c r="AS25" s="51">
        <v>0</v>
      </c>
      <c r="AT25" s="51">
        <v>0</v>
      </c>
      <c r="AU25" s="51">
        <v>0</v>
      </c>
      <c r="AV25" s="51">
        <v>0</v>
      </c>
      <c r="AW25" s="51">
        <v>0</v>
      </c>
      <c r="AX25" s="51">
        <v>0</v>
      </c>
      <c r="AY25" s="51">
        <v>0</v>
      </c>
      <c r="AZ25" s="51">
        <v>0</v>
      </c>
      <c r="BA25" s="51">
        <v>0</v>
      </c>
      <c r="BB25" s="51">
        <v>0</v>
      </c>
      <c r="BC25" s="52">
        <f t="shared" si="5"/>
        <v>0</v>
      </c>
      <c r="BE25" s="50">
        <v>1965</v>
      </c>
      <c r="BF25" s="51">
        <v>0</v>
      </c>
      <c r="BG25" s="51">
        <v>0</v>
      </c>
      <c r="BH25" s="51">
        <v>0</v>
      </c>
      <c r="BI25" s="51">
        <v>0</v>
      </c>
      <c r="BJ25" s="51">
        <v>0</v>
      </c>
      <c r="BK25" s="51">
        <v>0</v>
      </c>
      <c r="BL25" s="51">
        <v>0</v>
      </c>
      <c r="BM25" s="51">
        <v>0</v>
      </c>
      <c r="BN25" s="51">
        <v>0</v>
      </c>
      <c r="BO25" s="51">
        <v>0</v>
      </c>
      <c r="BP25" s="51">
        <v>0</v>
      </c>
      <c r="BQ25" s="51">
        <v>0</v>
      </c>
      <c r="BR25" s="52">
        <f t="shared" si="6"/>
        <v>0</v>
      </c>
      <c r="BT25" s="50">
        <v>1965</v>
      </c>
      <c r="BU25" s="51">
        <v>0</v>
      </c>
      <c r="BV25" s="51">
        <v>0</v>
      </c>
      <c r="BW25" s="51">
        <v>0</v>
      </c>
      <c r="BX25" s="51">
        <v>0</v>
      </c>
      <c r="BY25" s="51">
        <v>0</v>
      </c>
      <c r="BZ25" s="51">
        <v>0</v>
      </c>
      <c r="CA25" s="51">
        <v>0</v>
      </c>
      <c r="CB25" s="51">
        <v>0</v>
      </c>
      <c r="CC25" s="51">
        <v>0</v>
      </c>
      <c r="CD25" s="51">
        <v>0</v>
      </c>
      <c r="CE25" s="51">
        <v>0</v>
      </c>
      <c r="CF25" s="51">
        <v>0</v>
      </c>
      <c r="CG25" s="52">
        <f t="shared" si="7"/>
        <v>0</v>
      </c>
      <c r="CI25" s="50">
        <v>1965</v>
      </c>
      <c r="CJ25" s="51">
        <v>0</v>
      </c>
      <c r="CK25" s="51">
        <v>0</v>
      </c>
      <c r="CL25" s="51">
        <v>0</v>
      </c>
      <c r="CM25" s="51">
        <v>0</v>
      </c>
      <c r="CN25" s="51">
        <v>0</v>
      </c>
      <c r="CO25" s="51">
        <v>0</v>
      </c>
      <c r="CP25" s="51">
        <v>0</v>
      </c>
      <c r="CQ25" s="51">
        <v>0</v>
      </c>
      <c r="CR25" s="51">
        <v>0</v>
      </c>
      <c r="CS25" s="51">
        <v>0</v>
      </c>
      <c r="CT25" s="51">
        <v>0</v>
      </c>
      <c r="CU25" s="51">
        <v>0</v>
      </c>
      <c r="CV25" s="52">
        <f t="shared" si="8"/>
        <v>0</v>
      </c>
      <c r="CX25" s="50">
        <v>1965</v>
      </c>
      <c r="CY25" s="51">
        <v>0</v>
      </c>
      <c r="CZ25" s="51">
        <v>0</v>
      </c>
      <c r="DA25" s="51">
        <v>0</v>
      </c>
      <c r="DB25" s="51">
        <v>0</v>
      </c>
      <c r="DC25" s="51">
        <v>0</v>
      </c>
      <c r="DD25" s="51">
        <v>0</v>
      </c>
      <c r="DE25" s="51">
        <v>0</v>
      </c>
      <c r="DF25" s="51">
        <v>0</v>
      </c>
      <c r="DG25" s="51">
        <v>0</v>
      </c>
      <c r="DH25" s="51">
        <v>0</v>
      </c>
      <c r="DI25" s="51">
        <v>0</v>
      </c>
      <c r="DJ25" s="51">
        <v>0</v>
      </c>
      <c r="DK25" s="52">
        <f t="shared" si="9"/>
        <v>0</v>
      </c>
      <c r="DM25" s="95">
        <v>1965</v>
      </c>
      <c r="DN25" s="96">
        <v>0</v>
      </c>
      <c r="DO25" s="96">
        <v>0</v>
      </c>
      <c r="DP25" s="96">
        <v>0</v>
      </c>
      <c r="DQ25" s="96">
        <v>0</v>
      </c>
      <c r="DR25" s="96">
        <v>0</v>
      </c>
      <c r="DS25" s="96">
        <v>0</v>
      </c>
      <c r="DT25" s="96">
        <v>0</v>
      </c>
      <c r="DU25" s="96">
        <v>0</v>
      </c>
      <c r="DV25" s="96">
        <v>0</v>
      </c>
      <c r="DW25" s="96">
        <v>0</v>
      </c>
      <c r="DX25" s="96">
        <v>0</v>
      </c>
      <c r="DY25" s="96">
        <v>0</v>
      </c>
      <c r="DZ25" s="96">
        <v>0</v>
      </c>
    </row>
    <row r="26" spans="1:130" x14ac:dyDescent="0.25">
      <c r="A26" s="61">
        <v>17777</v>
      </c>
      <c r="B26" s="96">
        <f t="shared" si="1"/>
        <v>1948</v>
      </c>
      <c r="C26" s="96">
        <f t="shared" si="2"/>
        <v>9</v>
      </c>
      <c r="D26" s="92">
        <v>0</v>
      </c>
      <c r="E26" s="92">
        <v>0</v>
      </c>
      <c r="F26" s="92">
        <v>0</v>
      </c>
      <c r="G26" s="92">
        <v>0</v>
      </c>
      <c r="H26" s="92">
        <v>0</v>
      </c>
      <c r="I26" s="92">
        <v>0</v>
      </c>
      <c r="J26" s="92">
        <v>0</v>
      </c>
      <c r="L26" s="50">
        <v>1966</v>
      </c>
      <c r="M26" s="51">
        <v>0</v>
      </c>
      <c r="N26" s="51">
        <v>0</v>
      </c>
      <c r="O26" s="51">
        <v>738.20156702753127</v>
      </c>
      <c r="P26" s="51">
        <v>0</v>
      </c>
      <c r="Q26" s="51">
        <v>0</v>
      </c>
      <c r="R26" s="51">
        <v>0</v>
      </c>
      <c r="S26" s="51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2">
        <f t="shared" si="3"/>
        <v>738.20156702753127</v>
      </c>
      <c r="AA26" s="50">
        <v>1966</v>
      </c>
      <c r="AB26" s="51">
        <v>0</v>
      </c>
      <c r="AC26" s="51">
        <v>0</v>
      </c>
      <c r="AD26" s="51">
        <v>907.09601295413859</v>
      </c>
      <c r="AE26" s="51">
        <v>0</v>
      </c>
      <c r="AF26" s="51">
        <v>0</v>
      </c>
      <c r="AG26" s="51">
        <v>0</v>
      </c>
      <c r="AH26" s="51">
        <v>0</v>
      </c>
      <c r="AI26" s="51">
        <v>0</v>
      </c>
      <c r="AJ26" s="51">
        <v>0</v>
      </c>
      <c r="AK26" s="51">
        <v>0</v>
      </c>
      <c r="AL26" s="51">
        <v>0</v>
      </c>
      <c r="AM26" s="51">
        <v>0</v>
      </c>
      <c r="AN26" s="52">
        <f t="shared" si="4"/>
        <v>907.09601295413859</v>
      </c>
      <c r="AP26" s="50">
        <v>1966</v>
      </c>
      <c r="AQ26" s="51">
        <v>0</v>
      </c>
      <c r="AR26" s="51">
        <v>0</v>
      </c>
      <c r="AS26" s="51">
        <v>1423.2678027523095</v>
      </c>
      <c r="AT26" s="51">
        <v>0</v>
      </c>
      <c r="AU26" s="51">
        <v>0</v>
      </c>
      <c r="AV26" s="51">
        <v>0</v>
      </c>
      <c r="AW26" s="51">
        <v>0</v>
      </c>
      <c r="AX26" s="51">
        <v>0</v>
      </c>
      <c r="AY26" s="51">
        <v>0</v>
      </c>
      <c r="AZ26" s="51">
        <v>0</v>
      </c>
      <c r="BA26" s="51">
        <v>0</v>
      </c>
      <c r="BB26" s="51">
        <v>0</v>
      </c>
      <c r="BC26" s="52">
        <f t="shared" si="5"/>
        <v>1423.2678027523095</v>
      </c>
      <c r="BE26" s="50">
        <v>1966</v>
      </c>
      <c r="BF26" s="51">
        <v>0</v>
      </c>
      <c r="BG26" s="51">
        <v>0</v>
      </c>
      <c r="BH26" s="51">
        <v>1462.1704560275393</v>
      </c>
      <c r="BI26" s="51">
        <v>0</v>
      </c>
      <c r="BJ26" s="51">
        <v>0</v>
      </c>
      <c r="BK26" s="51">
        <v>0</v>
      </c>
      <c r="BL26" s="51">
        <v>0</v>
      </c>
      <c r="BM26" s="51">
        <v>0</v>
      </c>
      <c r="BN26" s="51">
        <v>0</v>
      </c>
      <c r="BO26" s="51">
        <v>0</v>
      </c>
      <c r="BP26" s="51">
        <v>0</v>
      </c>
      <c r="BQ26" s="51">
        <v>0</v>
      </c>
      <c r="BR26" s="52">
        <f t="shared" si="6"/>
        <v>1462.1704560275393</v>
      </c>
      <c r="BT26" s="50">
        <v>1966</v>
      </c>
      <c r="BU26" s="51">
        <v>0</v>
      </c>
      <c r="BV26" s="51">
        <v>0</v>
      </c>
      <c r="BW26" s="51">
        <v>1494.4311928899251</v>
      </c>
      <c r="BX26" s="51">
        <v>0</v>
      </c>
      <c r="BY26" s="51">
        <v>0</v>
      </c>
      <c r="BZ26" s="51">
        <v>0</v>
      </c>
      <c r="CA26" s="51">
        <v>0</v>
      </c>
      <c r="CB26" s="51">
        <v>0</v>
      </c>
      <c r="CC26" s="51">
        <v>0</v>
      </c>
      <c r="CD26" s="51">
        <v>0</v>
      </c>
      <c r="CE26" s="51">
        <v>0</v>
      </c>
      <c r="CF26" s="51">
        <v>0</v>
      </c>
      <c r="CG26" s="52">
        <f t="shared" si="7"/>
        <v>1494.4311928899251</v>
      </c>
      <c r="CI26" s="50">
        <v>1966</v>
      </c>
      <c r="CJ26" s="51">
        <v>0</v>
      </c>
      <c r="CK26" s="51">
        <v>0</v>
      </c>
      <c r="CL26" s="51">
        <v>2097.8967412569036</v>
      </c>
      <c r="CM26" s="51">
        <v>0</v>
      </c>
      <c r="CN26" s="51">
        <v>0</v>
      </c>
      <c r="CO26" s="51">
        <v>0</v>
      </c>
      <c r="CP26" s="51">
        <v>0</v>
      </c>
      <c r="CQ26" s="51">
        <v>0</v>
      </c>
      <c r="CR26" s="51">
        <v>0</v>
      </c>
      <c r="CS26" s="51">
        <v>0</v>
      </c>
      <c r="CT26" s="51">
        <v>0</v>
      </c>
      <c r="CU26" s="51">
        <v>0</v>
      </c>
      <c r="CV26" s="52">
        <f t="shared" si="8"/>
        <v>2097.8967412569036</v>
      </c>
      <c r="CX26" s="50">
        <v>1966</v>
      </c>
      <c r="CY26" s="51">
        <v>0</v>
      </c>
      <c r="CZ26" s="51">
        <v>0</v>
      </c>
      <c r="DA26" s="51">
        <v>2134.9017041284642</v>
      </c>
      <c r="DB26" s="51">
        <v>0</v>
      </c>
      <c r="DC26" s="51">
        <v>0</v>
      </c>
      <c r="DD26" s="51">
        <v>0</v>
      </c>
      <c r="DE26" s="51">
        <v>0</v>
      </c>
      <c r="DF26" s="51">
        <v>0</v>
      </c>
      <c r="DG26" s="51">
        <v>0</v>
      </c>
      <c r="DH26" s="51">
        <v>0</v>
      </c>
      <c r="DI26" s="51">
        <v>0</v>
      </c>
      <c r="DJ26" s="51">
        <v>0</v>
      </c>
      <c r="DK26" s="52">
        <f t="shared" si="9"/>
        <v>2134.9017041284642</v>
      </c>
      <c r="DM26" s="95">
        <v>1966</v>
      </c>
      <c r="DN26" s="96">
        <v>0</v>
      </c>
      <c r="DO26" s="96">
        <v>0</v>
      </c>
      <c r="DP26" s="96">
        <v>2134.9017041284642</v>
      </c>
      <c r="DQ26" s="96">
        <v>0</v>
      </c>
      <c r="DR26" s="96">
        <v>0</v>
      </c>
      <c r="DS26" s="96">
        <v>0</v>
      </c>
      <c r="DT26" s="96">
        <v>0</v>
      </c>
      <c r="DU26" s="96">
        <v>0</v>
      </c>
      <c r="DV26" s="96">
        <v>0</v>
      </c>
      <c r="DW26" s="96">
        <v>0</v>
      </c>
      <c r="DX26" s="96">
        <v>0</v>
      </c>
      <c r="DY26" s="96">
        <v>0</v>
      </c>
      <c r="DZ26" s="96">
        <v>2134.9017041284642</v>
      </c>
    </row>
    <row r="27" spans="1:130" x14ac:dyDescent="0.25">
      <c r="A27" s="61">
        <v>17807</v>
      </c>
      <c r="B27" s="96">
        <f t="shared" si="1"/>
        <v>1948</v>
      </c>
      <c r="C27" s="96">
        <f t="shared" si="2"/>
        <v>10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L27" s="50">
        <v>1967</v>
      </c>
      <c r="M27" s="51">
        <v>0</v>
      </c>
      <c r="N27" s="51">
        <v>0</v>
      </c>
      <c r="O27" s="51">
        <v>738.20156702753127</v>
      </c>
      <c r="P27" s="51">
        <v>0</v>
      </c>
      <c r="Q27" s="51">
        <v>0</v>
      </c>
      <c r="R27" s="51">
        <v>0</v>
      </c>
      <c r="S27" s="51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2">
        <f t="shared" si="3"/>
        <v>738.20156702753127</v>
      </c>
      <c r="AA27" s="50">
        <v>1967</v>
      </c>
      <c r="AB27" s="51">
        <v>0</v>
      </c>
      <c r="AC27" s="51">
        <v>0</v>
      </c>
      <c r="AD27" s="51">
        <v>907.09601295413859</v>
      </c>
      <c r="AE27" s="51">
        <v>0</v>
      </c>
      <c r="AF27" s="51">
        <v>0</v>
      </c>
      <c r="AG27" s="51">
        <v>0</v>
      </c>
      <c r="AH27" s="51">
        <v>0</v>
      </c>
      <c r="AI27" s="51">
        <v>0</v>
      </c>
      <c r="AJ27" s="51">
        <v>0</v>
      </c>
      <c r="AK27" s="51">
        <v>0</v>
      </c>
      <c r="AL27" s="51">
        <v>0</v>
      </c>
      <c r="AM27" s="51">
        <v>0</v>
      </c>
      <c r="AN27" s="52">
        <f t="shared" si="4"/>
        <v>907.09601295413859</v>
      </c>
      <c r="AP27" s="50">
        <v>1967</v>
      </c>
      <c r="AQ27" s="51">
        <v>0</v>
      </c>
      <c r="AR27" s="51">
        <v>0</v>
      </c>
      <c r="AS27" s="51">
        <v>1423.2678027523095</v>
      </c>
      <c r="AT27" s="51">
        <v>0</v>
      </c>
      <c r="AU27" s="51">
        <v>0</v>
      </c>
      <c r="AV27" s="51">
        <v>0</v>
      </c>
      <c r="AW27" s="51">
        <v>0</v>
      </c>
      <c r="AX27" s="51">
        <v>0</v>
      </c>
      <c r="AY27" s="51">
        <v>0</v>
      </c>
      <c r="AZ27" s="51">
        <v>0</v>
      </c>
      <c r="BA27" s="51">
        <v>0</v>
      </c>
      <c r="BB27" s="51">
        <v>0</v>
      </c>
      <c r="BC27" s="52">
        <f t="shared" si="5"/>
        <v>1423.2678027523095</v>
      </c>
      <c r="BE27" s="50">
        <v>1967</v>
      </c>
      <c r="BF27" s="51">
        <v>0</v>
      </c>
      <c r="BG27" s="51">
        <v>0</v>
      </c>
      <c r="BH27" s="51">
        <v>1462.1704560275393</v>
      </c>
      <c r="BI27" s="51">
        <v>0</v>
      </c>
      <c r="BJ27" s="51">
        <v>0</v>
      </c>
      <c r="BK27" s="51">
        <v>0</v>
      </c>
      <c r="BL27" s="51">
        <v>0</v>
      </c>
      <c r="BM27" s="51">
        <v>0</v>
      </c>
      <c r="BN27" s="51">
        <v>0</v>
      </c>
      <c r="BO27" s="51">
        <v>0</v>
      </c>
      <c r="BP27" s="51">
        <v>0</v>
      </c>
      <c r="BQ27" s="51">
        <v>0</v>
      </c>
      <c r="BR27" s="52">
        <f t="shared" si="6"/>
        <v>1462.1704560275393</v>
      </c>
      <c r="BT27" s="50">
        <v>1967</v>
      </c>
      <c r="BU27" s="51">
        <v>0</v>
      </c>
      <c r="BV27" s="51">
        <v>0</v>
      </c>
      <c r="BW27" s="51">
        <v>1494.4311928899251</v>
      </c>
      <c r="BX27" s="51">
        <v>0</v>
      </c>
      <c r="BY27" s="51">
        <v>0</v>
      </c>
      <c r="BZ27" s="51">
        <v>0</v>
      </c>
      <c r="CA27" s="51">
        <v>0</v>
      </c>
      <c r="CB27" s="51">
        <v>0</v>
      </c>
      <c r="CC27" s="51">
        <v>0</v>
      </c>
      <c r="CD27" s="51">
        <v>0</v>
      </c>
      <c r="CE27" s="51">
        <v>0</v>
      </c>
      <c r="CF27" s="51">
        <v>0</v>
      </c>
      <c r="CG27" s="52">
        <f t="shared" si="7"/>
        <v>1494.4311928899251</v>
      </c>
      <c r="CI27" s="50">
        <v>1967</v>
      </c>
      <c r="CJ27" s="51">
        <v>0</v>
      </c>
      <c r="CK27" s="51">
        <v>0</v>
      </c>
      <c r="CL27" s="51">
        <v>2097.8967412569036</v>
      </c>
      <c r="CM27" s="51">
        <v>0</v>
      </c>
      <c r="CN27" s="51">
        <v>0</v>
      </c>
      <c r="CO27" s="51">
        <v>0</v>
      </c>
      <c r="CP27" s="51">
        <v>0</v>
      </c>
      <c r="CQ27" s="51">
        <v>0</v>
      </c>
      <c r="CR27" s="51">
        <v>0</v>
      </c>
      <c r="CS27" s="51">
        <v>0</v>
      </c>
      <c r="CT27" s="51">
        <v>0</v>
      </c>
      <c r="CU27" s="51">
        <v>0</v>
      </c>
      <c r="CV27" s="52">
        <f t="shared" si="8"/>
        <v>2097.8967412569036</v>
      </c>
      <c r="CX27" s="50">
        <v>1967</v>
      </c>
      <c r="CY27" s="51">
        <v>0</v>
      </c>
      <c r="CZ27" s="51">
        <v>0</v>
      </c>
      <c r="DA27" s="51">
        <v>2134.9017041284642</v>
      </c>
      <c r="DB27" s="51">
        <v>0</v>
      </c>
      <c r="DC27" s="51">
        <v>0</v>
      </c>
      <c r="DD27" s="51">
        <v>0</v>
      </c>
      <c r="DE27" s="51">
        <v>0</v>
      </c>
      <c r="DF27" s="51">
        <v>0</v>
      </c>
      <c r="DG27" s="51">
        <v>0</v>
      </c>
      <c r="DH27" s="51">
        <v>0</v>
      </c>
      <c r="DI27" s="51">
        <v>0</v>
      </c>
      <c r="DJ27" s="51">
        <v>0</v>
      </c>
      <c r="DK27" s="52">
        <f t="shared" si="9"/>
        <v>2134.9017041284642</v>
      </c>
      <c r="DM27" s="95">
        <v>1967</v>
      </c>
      <c r="DN27" s="96">
        <v>0</v>
      </c>
      <c r="DO27" s="96">
        <v>0</v>
      </c>
      <c r="DP27" s="96">
        <v>2134.9017041284642</v>
      </c>
      <c r="DQ27" s="96">
        <v>0</v>
      </c>
      <c r="DR27" s="96">
        <v>0</v>
      </c>
      <c r="DS27" s="96">
        <v>0</v>
      </c>
      <c r="DT27" s="96">
        <v>0</v>
      </c>
      <c r="DU27" s="96">
        <v>0</v>
      </c>
      <c r="DV27" s="96">
        <v>0</v>
      </c>
      <c r="DW27" s="96">
        <v>0</v>
      </c>
      <c r="DX27" s="96">
        <v>0</v>
      </c>
      <c r="DY27" s="96">
        <v>0</v>
      </c>
      <c r="DZ27" s="96">
        <v>2134.9017041284642</v>
      </c>
    </row>
    <row r="28" spans="1:130" x14ac:dyDescent="0.25">
      <c r="A28" s="61">
        <v>17838</v>
      </c>
      <c r="B28" s="96">
        <f t="shared" si="1"/>
        <v>1948</v>
      </c>
      <c r="C28" s="96">
        <f t="shared" si="2"/>
        <v>11</v>
      </c>
      <c r="D28" s="92">
        <v>0</v>
      </c>
      <c r="E28" s="92">
        <v>0</v>
      </c>
      <c r="F28" s="92">
        <v>0</v>
      </c>
      <c r="G28" s="92">
        <v>0</v>
      </c>
      <c r="H28" s="92">
        <v>0</v>
      </c>
      <c r="I28" s="92">
        <v>0</v>
      </c>
      <c r="J28" s="92">
        <v>0</v>
      </c>
      <c r="L28" s="50">
        <v>1968</v>
      </c>
      <c r="M28" s="51">
        <v>0</v>
      </c>
      <c r="N28" s="51">
        <v>0</v>
      </c>
      <c r="O28" s="51">
        <v>738.20156702753127</v>
      </c>
      <c r="P28" s="51">
        <v>0</v>
      </c>
      <c r="Q28" s="51">
        <v>0</v>
      </c>
      <c r="R28" s="51">
        <v>0</v>
      </c>
      <c r="S28" s="51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2">
        <f t="shared" si="3"/>
        <v>738.20156702753127</v>
      </c>
      <c r="AA28" s="50">
        <v>1968</v>
      </c>
      <c r="AB28" s="51">
        <v>0</v>
      </c>
      <c r="AC28" s="51">
        <v>0</v>
      </c>
      <c r="AD28" s="51">
        <v>907.09601295413859</v>
      </c>
      <c r="AE28" s="51">
        <v>0</v>
      </c>
      <c r="AF28" s="51">
        <v>0</v>
      </c>
      <c r="AG28" s="51">
        <v>0</v>
      </c>
      <c r="AH28" s="51">
        <v>0</v>
      </c>
      <c r="AI28" s="51">
        <v>0</v>
      </c>
      <c r="AJ28" s="51">
        <v>0</v>
      </c>
      <c r="AK28" s="51">
        <v>0</v>
      </c>
      <c r="AL28" s="51">
        <v>0</v>
      </c>
      <c r="AM28" s="51">
        <v>0</v>
      </c>
      <c r="AN28" s="52">
        <f t="shared" si="4"/>
        <v>907.09601295413859</v>
      </c>
      <c r="AP28" s="50">
        <v>1968</v>
      </c>
      <c r="AQ28" s="51">
        <v>0</v>
      </c>
      <c r="AR28" s="51">
        <v>0</v>
      </c>
      <c r="AS28" s="51">
        <v>1423.2678027523095</v>
      </c>
      <c r="AT28" s="51">
        <v>0</v>
      </c>
      <c r="AU28" s="51">
        <v>0</v>
      </c>
      <c r="AV28" s="51">
        <v>0</v>
      </c>
      <c r="AW28" s="51">
        <v>0</v>
      </c>
      <c r="AX28" s="51">
        <v>0</v>
      </c>
      <c r="AY28" s="51">
        <v>0</v>
      </c>
      <c r="AZ28" s="51">
        <v>0</v>
      </c>
      <c r="BA28" s="51">
        <v>0</v>
      </c>
      <c r="BB28" s="51">
        <v>0</v>
      </c>
      <c r="BC28" s="52">
        <f t="shared" si="5"/>
        <v>1423.2678027523095</v>
      </c>
      <c r="BE28" s="50">
        <v>1968</v>
      </c>
      <c r="BF28" s="51">
        <v>0</v>
      </c>
      <c r="BG28" s="51">
        <v>0</v>
      </c>
      <c r="BH28" s="51">
        <v>1462.1704560275393</v>
      </c>
      <c r="BI28" s="51">
        <v>0</v>
      </c>
      <c r="BJ28" s="51">
        <v>0</v>
      </c>
      <c r="BK28" s="51">
        <v>0</v>
      </c>
      <c r="BL28" s="51">
        <v>0</v>
      </c>
      <c r="BM28" s="51">
        <v>0</v>
      </c>
      <c r="BN28" s="51">
        <v>0</v>
      </c>
      <c r="BO28" s="51">
        <v>0</v>
      </c>
      <c r="BP28" s="51">
        <v>0</v>
      </c>
      <c r="BQ28" s="51">
        <v>0</v>
      </c>
      <c r="BR28" s="52">
        <f t="shared" si="6"/>
        <v>1462.1704560275393</v>
      </c>
      <c r="BT28" s="50">
        <v>1968</v>
      </c>
      <c r="BU28" s="51">
        <v>0</v>
      </c>
      <c r="BV28" s="51">
        <v>0</v>
      </c>
      <c r="BW28" s="51">
        <v>1494.4311928899251</v>
      </c>
      <c r="BX28" s="51">
        <v>0</v>
      </c>
      <c r="BY28" s="51">
        <v>0</v>
      </c>
      <c r="BZ28" s="51">
        <v>0</v>
      </c>
      <c r="CA28" s="51">
        <v>0</v>
      </c>
      <c r="CB28" s="51">
        <v>0</v>
      </c>
      <c r="CC28" s="51">
        <v>0</v>
      </c>
      <c r="CD28" s="51">
        <v>0</v>
      </c>
      <c r="CE28" s="51">
        <v>0</v>
      </c>
      <c r="CF28" s="51">
        <v>0</v>
      </c>
      <c r="CG28" s="52">
        <f t="shared" si="7"/>
        <v>1494.4311928899251</v>
      </c>
      <c r="CI28" s="50">
        <v>1968</v>
      </c>
      <c r="CJ28" s="51">
        <v>0</v>
      </c>
      <c r="CK28" s="51">
        <v>0</v>
      </c>
      <c r="CL28" s="51">
        <v>2097.8967412569036</v>
      </c>
      <c r="CM28" s="51">
        <v>0</v>
      </c>
      <c r="CN28" s="51">
        <v>0</v>
      </c>
      <c r="CO28" s="51">
        <v>0</v>
      </c>
      <c r="CP28" s="51">
        <v>0</v>
      </c>
      <c r="CQ28" s="51">
        <v>0</v>
      </c>
      <c r="CR28" s="51">
        <v>0</v>
      </c>
      <c r="CS28" s="51">
        <v>0</v>
      </c>
      <c r="CT28" s="51">
        <v>0</v>
      </c>
      <c r="CU28" s="51">
        <v>0</v>
      </c>
      <c r="CV28" s="52">
        <f t="shared" si="8"/>
        <v>2097.8967412569036</v>
      </c>
      <c r="CX28" s="50">
        <v>1968</v>
      </c>
      <c r="CY28" s="51">
        <v>0</v>
      </c>
      <c r="CZ28" s="51">
        <v>0</v>
      </c>
      <c r="DA28" s="51">
        <v>2134.9017041284642</v>
      </c>
      <c r="DB28" s="51">
        <v>0</v>
      </c>
      <c r="DC28" s="51">
        <v>0</v>
      </c>
      <c r="DD28" s="51">
        <v>0</v>
      </c>
      <c r="DE28" s="51">
        <v>0</v>
      </c>
      <c r="DF28" s="51">
        <v>0</v>
      </c>
      <c r="DG28" s="51">
        <v>0</v>
      </c>
      <c r="DH28" s="51">
        <v>0</v>
      </c>
      <c r="DI28" s="51">
        <v>0</v>
      </c>
      <c r="DJ28" s="51">
        <v>0</v>
      </c>
      <c r="DK28" s="52">
        <f t="shared" si="9"/>
        <v>2134.9017041284642</v>
      </c>
      <c r="DM28" s="95">
        <v>1968</v>
      </c>
      <c r="DN28" s="96">
        <v>0</v>
      </c>
      <c r="DO28" s="96">
        <v>0</v>
      </c>
      <c r="DP28" s="96">
        <v>2134.9017041284642</v>
      </c>
      <c r="DQ28" s="96">
        <v>0</v>
      </c>
      <c r="DR28" s="96">
        <v>0</v>
      </c>
      <c r="DS28" s="96">
        <v>0</v>
      </c>
      <c r="DT28" s="96">
        <v>0</v>
      </c>
      <c r="DU28" s="96">
        <v>0</v>
      </c>
      <c r="DV28" s="96">
        <v>0</v>
      </c>
      <c r="DW28" s="96">
        <v>0</v>
      </c>
      <c r="DX28" s="96">
        <v>0</v>
      </c>
      <c r="DY28" s="96">
        <v>0</v>
      </c>
      <c r="DZ28" s="96">
        <v>2134.9017041284642</v>
      </c>
    </row>
    <row r="29" spans="1:130" x14ac:dyDescent="0.25">
      <c r="A29" s="61">
        <v>17868</v>
      </c>
      <c r="B29" s="96">
        <f t="shared" si="1"/>
        <v>1948</v>
      </c>
      <c r="C29" s="96">
        <f t="shared" si="2"/>
        <v>12</v>
      </c>
      <c r="D29" s="92">
        <v>0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2">
        <v>0</v>
      </c>
      <c r="L29" s="50">
        <v>1969</v>
      </c>
      <c r="M29" s="51">
        <v>0</v>
      </c>
      <c r="N29" s="51">
        <v>0</v>
      </c>
      <c r="O29" s="51">
        <v>0</v>
      </c>
      <c r="P29" s="51">
        <v>714.34665229740926</v>
      </c>
      <c r="Q29" s="51">
        <v>0</v>
      </c>
      <c r="R29" s="51">
        <v>0</v>
      </c>
      <c r="S29" s="51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2">
        <f t="shared" si="3"/>
        <v>714.34665229740926</v>
      </c>
      <c r="AA29" s="50">
        <v>1969</v>
      </c>
      <c r="AB29" s="51">
        <v>0</v>
      </c>
      <c r="AC29" s="51">
        <v>0</v>
      </c>
      <c r="AD29" s="51">
        <v>0</v>
      </c>
      <c r="AE29" s="51">
        <v>877.78328996956714</v>
      </c>
      <c r="AF29" s="51">
        <v>0</v>
      </c>
      <c r="AG29" s="51">
        <v>0</v>
      </c>
      <c r="AH29" s="51">
        <v>0</v>
      </c>
      <c r="AI29" s="51">
        <v>0</v>
      </c>
      <c r="AJ29" s="51">
        <v>0</v>
      </c>
      <c r="AK29" s="51">
        <v>0</v>
      </c>
      <c r="AL29" s="51">
        <v>0</v>
      </c>
      <c r="AM29" s="51">
        <v>0</v>
      </c>
      <c r="AN29" s="52">
        <f t="shared" si="4"/>
        <v>877.78328996956714</v>
      </c>
      <c r="AP29" s="50">
        <v>1969</v>
      </c>
      <c r="AQ29" s="51">
        <v>0</v>
      </c>
      <c r="AR29" s="51">
        <v>0</v>
      </c>
      <c r="AS29" s="51">
        <v>0</v>
      </c>
      <c r="AT29" s="51">
        <v>1377.2750365631284</v>
      </c>
      <c r="AU29" s="51">
        <v>0</v>
      </c>
      <c r="AV29" s="51">
        <v>0</v>
      </c>
      <c r="AW29" s="51">
        <v>0</v>
      </c>
      <c r="AX29" s="51">
        <v>0</v>
      </c>
      <c r="AY29" s="51">
        <v>0</v>
      </c>
      <c r="AZ29" s="51">
        <v>0</v>
      </c>
      <c r="BA29" s="51">
        <v>0</v>
      </c>
      <c r="BB29" s="51">
        <v>0</v>
      </c>
      <c r="BC29" s="52">
        <f t="shared" si="5"/>
        <v>1377.2750365631284</v>
      </c>
      <c r="BE29" s="50">
        <v>1969</v>
      </c>
      <c r="BF29" s="51">
        <v>0</v>
      </c>
      <c r="BG29" s="51">
        <v>0</v>
      </c>
      <c r="BH29" s="51">
        <v>0</v>
      </c>
      <c r="BI29" s="51">
        <v>1414.9205542291872</v>
      </c>
      <c r="BJ29" s="51">
        <v>0</v>
      </c>
      <c r="BK29" s="51">
        <v>0</v>
      </c>
      <c r="BL29" s="51">
        <v>0</v>
      </c>
      <c r="BM29" s="51">
        <v>0</v>
      </c>
      <c r="BN29" s="51">
        <v>0</v>
      </c>
      <c r="BO29" s="51">
        <v>0</v>
      </c>
      <c r="BP29" s="51">
        <v>0</v>
      </c>
      <c r="BQ29" s="51">
        <v>0</v>
      </c>
      <c r="BR29" s="52">
        <f t="shared" si="6"/>
        <v>1414.9205542291872</v>
      </c>
      <c r="BT29" s="50">
        <v>1969</v>
      </c>
      <c r="BU29" s="51">
        <v>0</v>
      </c>
      <c r="BV29" s="51">
        <v>0</v>
      </c>
      <c r="BW29" s="51">
        <v>0</v>
      </c>
      <c r="BX29" s="51">
        <v>1446.1387883912848</v>
      </c>
      <c r="BY29" s="51">
        <v>0</v>
      </c>
      <c r="BZ29" s="51">
        <v>0</v>
      </c>
      <c r="CA29" s="51">
        <v>0</v>
      </c>
      <c r="CB29" s="51">
        <v>0</v>
      </c>
      <c r="CC29" s="51">
        <v>0</v>
      </c>
      <c r="CD29" s="51">
        <v>0</v>
      </c>
      <c r="CE29" s="51">
        <v>0</v>
      </c>
      <c r="CF29" s="51">
        <v>0</v>
      </c>
      <c r="CG29" s="52">
        <f t="shared" si="7"/>
        <v>1446.1387883912848</v>
      </c>
      <c r="CI29" s="50">
        <v>1969</v>
      </c>
      <c r="CJ29" s="51">
        <v>0</v>
      </c>
      <c r="CK29" s="51">
        <v>0</v>
      </c>
      <c r="CL29" s="51">
        <v>0</v>
      </c>
      <c r="CM29" s="51">
        <v>2030.1034038940511</v>
      </c>
      <c r="CN29" s="51">
        <v>0</v>
      </c>
      <c r="CO29" s="51">
        <v>0</v>
      </c>
      <c r="CP29" s="51">
        <v>0</v>
      </c>
      <c r="CQ29" s="51">
        <v>0</v>
      </c>
      <c r="CR29" s="51">
        <v>0</v>
      </c>
      <c r="CS29" s="51">
        <v>0</v>
      </c>
      <c r="CT29" s="51">
        <v>0</v>
      </c>
      <c r="CU29" s="51">
        <v>0</v>
      </c>
      <c r="CV29" s="52">
        <f t="shared" si="8"/>
        <v>2030.1034038940511</v>
      </c>
      <c r="CX29" s="50">
        <v>1969</v>
      </c>
      <c r="CY29" s="51">
        <v>0</v>
      </c>
      <c r="CZ29" s="51">
        <v>0</v>
      </c>
      <c r="DA29" s="51">
        <v>0</v>
      </c>
      <c r="DB29" s="51">
        <v>2065.9125548446927</v>
      </c>
      <c r="DC29" s="51">
        <v>0</v>
      </c>
      <c r="DD29" s="51">
        <v>0</v>
      </c>
      <c r="DE29" s="51">
        <v>0</v>
      </c>
      <c r="DF29" s="51">
        <v>0</v>
      </c>
      <c r="DG29" s="51">
        <v>0</v>
      </c>
      <c r="DH29" s="51">
        <v>0</v>
      </c>
      <c r="DI29" s="51">
        <v>0</v>
      </c>
      <c r="DJ29" s="51">
        <v>0</v>
      </c>
      <c r="DK29" s="52">
        <f t="shared" si="9"/>
        <v>2065.9125548446927</v>
      </c>
      <c r="DM29" s="95">
        <v>1969</v>
      </c>
      <c r="DN29" s="96">
        <v>0</v>
      </c>
      <c r="DO29" s="96">
        <v>0</v>
      </c>
      <c r="DP29" s="96">
        <v>0</v>
      </c>
      <c r="DQ29" s="96">
        <v>2065.9125548446927</v>
      </c>
      <c r="DR29" s="96">
        <v>0</v>
      </c>
      <c r="DS29" s="96">
        <v>0</v>
      </c>
      <c r="DT29" s="96">
        <v>0</v>
      </c>
      <c r="DU29" s="96">
        <v>0</v>
      </c>
      <c r="DV29" s="96">
        <v>0</v>
      </c>
      <c r="DW29" s="96">
        <v>0</v>
      </c>
      <c r="DX29" s="96">
        <v>0</v>
      </c>
      <c r="DY29" s="96">
        <v>0</v>
      </c>
      <c r="DZ29" s="96">
        <v>2065.9125548446927</v>
      </c>
    </row>
    <row r="30" spans="1:130" x14ac:dyDescent="0.25">
      <c r="A30" s="61">
        <v>17899</v>
      </c>
      <c r="B30" s="96">
        <f t="shared" si="1"/>
        <v>1949</v>
      </c>
      <c r="C30" s="96">
        <f t="shared" si="2"/>
        <v>1</v>
      </c>
      <c r="D30" s="92">
        <v>0</v>
      </c>
      <c r="E30" s="92">
        <v>0</v>
      </c>
      <c r="F30" s="92">
        <v>0</v>
      </c>
      <c r="G30" s="92">
        <v>0</v>
      </c>
      <c r="H30" s="92">
        <v>0</v>
      </c>
      <c r="I30" s="92">
        <v>0</v>
      </c>
      <c r="J30" s="92">
        <v>0</v>
      </c>
      <c r="L30" s="50">
        <v>1970</v>
      </c>
      <c r="M30" s="51">
        <v>0</v>
      </c>
      <c r="N30" s="51">
        <v>0</v>
      </c>
      <c r="O30" s="51">
        <v>734.16189905366673</v>
      </c>
      <c r="P30" s="51">
        <v>0</v>
      </c>
      <c r="Q30" s="51">
        <v>0</v>
      </c>
      <c r="R30" s="51">
        <v>0</v>
      </c>
      <c r="S30" s="51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2">
        <f t="shared" si="3"/>
        <v>734.16189905366673</v>
      </c>
      <c r="AA30" s="50">
        <v>1970</v>
      </c>
      <c r="AB30" s="51">
        <v>0</v>
      </c>
      <c r="AC30" s="51">
        <v>0</v>
      </c>
      <c r="AD30" s="51">
        <v>902.13210217905566</v>
      </c>
      <c r="AE30" s="51">
        <v>0</v>
      </c>
      <c r="AF30" s="51">
        <v>0</v>
      </c>
      <c r="AG30" s="51">
        <v>0</v>
      </c>
      <c r="AH30" s="51">
        <v>0</v>
      </c>
      <c r="AI30" s="51">
        <v>0</v>
      </c>
      <c r="AJ30" s="51">
        <v>0</v>
      </c>
      <c r="AK30" s="51">
        <v>0</v>
      </c>
      <c r="AL30" s="51">
        <v>0</v>
      </c>
      <c r="AM30" s="51">
        <v>0</v>
      </c>
      <c r="AN30" s="52">
        <f t="shared" si="4"/>
        <v>902.13210217905566</v>
      </c>
      <c r="AP30" s="50">
        <v>1970</v>
      </c>
      <c r="AQ30" s="51">
        <v>0</v>
      </c>
      <c r="AR30" s="51">
        <v>0</v>
      </c>
      <c r="AS30" s="51">
        <v>1415.4792398206941</v>
      </c>
      <c r="AT30" s="51">
        <v>0</v>
      </c>
      <c r="AU30" s="51">
        <v>0</v>
      </c>
      <c r="AV30" s="51">
        <v>0</v>
      </c>
      <c r="AW30" s="51">
        <v>0</v>
      </c>
      <c r="AX30" s="51">
        <v>0</v>
      </c>
      <c r="AY30" s="51">
        <v>0</v>
      </c>
      <c r="AZ30" s="51">
        <v>0</v>
      </c>
      <c r="BA30" s="51">
        <v>0</v>
      </c>
      <c r="BB30" s="51">
        <v>0</v>
      </c>
      <c r="BC30" s="52">
        <f t="shared" si="5"/>
        <v>1415.4792398206941</v>
      </c>
      <c r="BE30" s="50">
        <v>1970</v>
      </c>
      <c r="BF30" s="51">
        <v>0</v>
      </c>
      <c r="BG30" s="51">
        <v>0</v>
      </c>
      <c r="BH30" s="51">
        <v>1454.1690057091264</v>
      </c>
      <c r="BI30" s="51">
        <v>0</v>
      </c>
      <c r="BJ30" s="51">
        <v>0</v>
      </c>
      <c r="BK30" s="51">
        <v>0</v>
      </c>
      <c r="BL30" s="51">
        <v>0</v>
      </c>
      <c r="BM30" s="51">
        <v>0</v>
      </c>
      <c r="BN30" s="51">
        <v>0</v>
      </c>
      <c r="BO30" s="51">
        <v>0</v>
      </c>
      <c r="BP30" s="51">
        <v>0</v>
      </c>
      <c r="BQ30" s="51">
        <v>0</v>
      </c>
      <c r="BR30" s="52">
        <f t="shared" si="6"/>
        <v>1454.1690057091264</v>
      </c>
      <c r="BT30" s="50">
        <v>1970</v>
      </c>
      <c r="BU30" s="51">
        <v>0</v>
      </c>
      <c r="BV30" s="51">
        <v>0</v>
      </c>
      <c r="BW30" s="51">
        <v>1486.253201811729</v>
      </c>
      <c r="BX30" s="51">
        <v>0</v>
      </c>
      <c r="BY30" s="51">
        <v>0</v>
      </c>
      <c r="BZ30" s="51">
        <v>0</v>
      </c>
      <c r="CA30" s="51">
        <v>0</v>
      </c>
      <c r="CB30" s="51">
        <v>0</v>
      </c>
      <c r="CC30" s="51">
        <v>0</v>
      </c>
      <c r="CD30" s="51">
        <v>0</v>
      </c>
      <c r="CE30" s="51">
        <v>0</v>
      </c>
      <c r="CF30" s="51">
        <v>0</v>
      </c>
      <c r="CG30" s="52">
        <f t="shared" si="7"/>
        <v>1486.253201811729</v>
      </c>
      <c r="CI30" s="50">
        <v>1970</v>
      </c>
      <c r="CJ30" s="51">
        <v>0</v>
      </c>
      <c r="CK30" s="51">
        <v>0</v>
      </c>
      <c r="CL30" s="51">
        <v>2086.4163994957025</v>
      </c>
      <c r="CM30" s="51">
        <v>0</v>
      </c>
      <c r="CN30" s="51">
        <v>0</v>
      </c>
      <c r="CO30" s="51">
        <v>0</v>
      </c>
      <c r="CP30" s="51">
        <v>0</v>
      </c>
      <c r="CQ30" s="51">
        <v>0</v>
      </c>
      <c r="CR30" s="51">
        <v>0</v>
      </c>
      <c r="CS30" s="51">
        <v>0</v>
      </c>
      <c r="CT30" s="51">
        <v>0</v>
      </c>
      <c r="CU30" s="51">
        <v>0</v>
      </c>
      <c r="CV30" s="52">
        <f t="shared" si="8"/>
        <v>2086.4163994957025</v>
      </c>
      <c r="CX30" s="50">
        <v>1970</v>
      </c>
      <c r="CY30" s="51">
        <v>0</v>
      </c>
      <c r="CZ30" s="51">
        <v>0</v>
      </c>
      <c r="DA30" s="51">
        <v>2123.218859731041</v>
      </c>
      <c r="DB30" s="51">
        <v>0</v>
      </c>
      <c r="DC30" s="51">
        <v>0</v>
      </c>
      <c r="DD30" s="51">
        <v>0</v>
      </c>
      <c r="DE30" s="51">
        <v>0</v>
      </c>
      <c r="DF30" s="51">
        <v>0</v>
      </c>
      <c r="DG30" s="51">
        <v>0</v>
      </c>
      <c r="DH30" s="51">
        <v>0</v>
      </c>
      <c r="DI30" s="51">
        <v>0</v>
      </c>
      <c r="DJ30" s="51">
        <v>0</v>
      </c>
      <c r="DK30" s="52">
        <f t="shared" si="9"/>
        <v>2123.218859731041</v>
      </c>
      <c r="DM30" s="95">
        <v>1970</v>
      </c>
      <c r="DN30" s="96">
        <v>0</v>
      </c>
      <c r="DO30" s="96">
        <v>0</v>
      </c>
      <c r="DP30" s="96">
        <v>2123.218859731041</v>
      </c>
      <c r="DQ30" s="96">
        <v>0</v>
      </c>
      <c r="DR30" s="96">
        <v>0</v>
      </c>
      <c r="DS30" s="96">
        <v>0</v>
      </c>
      <c r="DT30" s="96">
        <v>0</v>
      </c>
      <c r="DU30" s="96">
        <v>0</v>
      </c>
      <c r="DV30" s="96">
        <v>0</v>
      </c>
      <c r="DW30" s="96">
        <v>0</v>
      </c>
      <c r="DX30" s="96">
        <v>0</v>
      </c>
      <c r="DY30" s="96">
        <v>0</v>
      </c>
      <c r="DZ30" s="96">
        <v>2123.218859731041</v>
      </c>
    </row>
    <row r="31" spans="1:130" x14ac:dyDescent="0.25">
      <c r="A31" s="61">
        <v>17930</v>
      </c>
      <c r="B31" s="96">
        <f t="shared" si="1"/>
        <v>1949</v>
      </c>
      <c r="C31" s="96">
        <f t="shared" si="2"/>
        <v>2</v>
      </c>
      <c r="D31" s="92">
        <v>0</v>
      </c>
      <c r="E31" s="92">
        <v>0</v>
      </c>
      <c r="F31" s="92">
        <v>0</v>
      </c>
      <c r="G31" s="92">
        <v>0</v>
      </c>
      <c r="H31" s="92">
        <v>0</v>
      </c>
      <c r="I31" s="92">
        <v>0</v>
      </c>
      <c r="J31" s="92">
        <v>0</v>
      </c>
      <c r="L31" s="50">
        <v>1971</v>
      </c>
      <c r="M31" s="51">
        <v>0</v>
      </c>
      <c r="N31" s="51">
        <v>0</v>
      </c>
      <c r="O31" s="51">
        <v>734.16189905366673</v>
      </c>
      <c r="P31" s="51">
        <v>0</v>
      </c>
      <c r="Q31" s="51">
        <v>0</v>
      </c>
      <c r="R31" s="51">
        <v>0</v>
      </c>
      <c r="S31" s="51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2">
        <f t="shared" si="3"/>
        <v>734.16189905366673</v>
      </c>
      <c r="AA31" s="50">
        <v>1971</v>
      </c>
      <c r="AB31" s="51">
        <v>0</v>
      </c>
      <c r="AC31" s="51">
        <v>0</v>
      </c>
      <c r="AD31" s="51">
        <v>902.13210217905566</v>
      </c>
      <c r="AE31" s="51">
        <v>0</v>
      </c>
      <c r="AF31" s="51">
        <v>0</v>
      </c>
      <c r="AG31" s="51">
        <v>0</v>
      </c>
      <c r="AH31" s="51">
        <v>0</v>
      </c>
      <c r="AI31" s="51">
        <v>0</v>
      </c>
      <c r="AJ31" s="51">
        <v>0</v>
      </c>
      <c r="AK31" s="51">
        <v>0</v>
      </c>
      <c r="AL31" s="51">
        <v>0</v>
      </c>
      <c r="AM31" s="51">
        <v>0</v>
      </c>
      <c r="AN31" s="52">
        <f t="shared" si="4"/>
        <v>902.13210217905566</v>
      </c>
      <c r="AP31" s="50">
        <v>1971</v>
      </c>
      <c r="AQ31" s="51">
        <v>0</v>
      </c>
      <c r="AR31" s="51">
        <v>0</v>
      </c>
      <c r="AS31" s="51">
        <v>1415.4792398206941</v>
      </c>
      <c r="AT31" s="51">
        <v>0</v>
      </c>
      <c r="AU31" s="51">
        <v>0</v>
      </c>
      <c r="AV31" s="51">
        <v>0</v>
      </c>
      <c r="AW31" s="51">
        <v>0</v>
      </c>
      <c r="AX31" s="51">
        <v>0</v>
      </c>
      <c r="AY31" s="51">
        <v>0</v>
      </c>
      <c r="AZ31" s="51">
        <v>0</v>
      </c>
      <c r="BA31" s="51">
        <v>0</v>
      </c>
      <c r="BB31" s="51">
        <v>0</v>
      </c>
      <c r="BC31" s="52">
        <f t="shared" si="5"/>
        <v>1415.4792398206941</v>
      </c>
      <c r="BE31" s="50">
        <v>1971</v>
      </c>
      <c r="BF31" s="51">
        <v>0</v>
      </c>
      <c r="BG31" s="51">
        <v>0</v>
      </c>
      <c r="BH31" s="51">
        <v>1454.1690057091264</v>
      </c>
      <c r="BI31" s="51">
        <v>0</v>
      </c>
      <c r="BJ31" s="51">
        <v>0</v>
      </c>
      <c r="BK31" s="51">
        <v>0</v>
      </c>
      <c r="BL31" s="51">
        <v>0</v>
      </c>
      <c r="BM31" s="51">
        <v>0</v>
      </c>
      <c r="BN31" s="51">
        <v>0</v>
      </c>
      <c r="BO31" s="51">
        <v>0</v>
      </c>
      <c r="BP31" s="51">
        <v>0</v>
      </c>
      <c r="BQ31" s="51">
        <v>0</v>
      </c>
      <c r="BR31" s="52">
        <f t="shared" si="6"/>
        <v>1454.1690057091264</v>
      </c>
      <c r="BT31" s="50">
        <v>1971</v>
      </c>
      <c r="BU31" s="51">
        <v>0</v>
      </c>
      <c r="BV31" s="51">
        <v>0</v>
      </c>
      <c r="BW31" s="51">
        <v>1486.253201811729</v>
      </c>
      <c r="BX31" s="51">
        <v>0</v>
      </c>
      <c r="BY31" s="51">
        <v>0</v>
      </c>
      <c r="BZ31" s="51">
        <v>0</v>
      </c>
      <c r="CA31" s="51">
        <v>0</v>
      </c>
      <c r="CB31" s="51">
        <v>0</v>
      </c>
      <c r="CC31" s="51">
        <v>0</v>
      </c>
      <c r="CD31" s="51">
        <v>0</v>
      </c>
      <c r="CE31" s="51">
        <v>0</v>
      </c>
      <c r="CF31" s="51">
        <v>0</v>
      </c>
      <c r="CG31" s="52">
        <f t="shared" si="7"/>
        <v>1486.253201811729</v>
      </c>
      <c r="CI31" s="50">
        <v>1971</v>
      </c>
      <c r="CJ31" s="51">
        <v>0</v>
      </c>
      <c r="CK31" s="51">
        <v>0</v>
      </c>
      <c r="CL31" s="51">
        <v>2086.4163994957025</v>
      </c>
      <c r="CM31" s="51">
        <v>0</v>
      </c>
      <c r="CN31" s="51">
        <v>0</v>
      </c>
      <c r="CO31" s="51">
        <v>0</v>
      </c>
      <c r="CP31" s="51">
        <v>0</v>
      </c>
      <c r="CQ31" s="51">
        <v>0</v>
      </c>
      <c r="CR31" s="51">
        <v>0</v>
      </c>
      <c r="CS31" s="51">
        <v>0</v>
      </c>
      <c r="CT31" s="51">
        <v>0</v>
      </c>
      <c r="CU31" s="51">
        <v>0</v>
      </c>
      <c r="CV31" s="52">
        <f t="shared" si="8"/>
        <v>2086.4163994957025</v>
      </c>
      <c r="CX31" s="50">
        <v>1971</v>
      </c>
      <c r="CY31" s="51">
        <v>0</v>
      </c>
      <c r="CZ31" s="51">
        <v>0</v>
      </c>
      <c r="DA31" s="51">
        <v>2123.218859731041</v>
      </c>
      <c r="DB31" s="51">
        <v>0</v>
      </c>
      <c r="DC31" s="51">
        <v>0</v>
      </c>
      <c r="DD31" s="51">
        <v>0</v>
      </c>
      <c r="DE31" s="51">
        <v>0</v>
      </c>
      <c r="DF31" s="51">
        <v>0</v>
      </c>
      <c r="DG31" s="51">
        <v>0</v>
      </c>
      <c r="DH31" s="51">
        <v>0</v>
      </c>
      <c r="DI31" s="51">
        <v>0</v>
      </c>
      <c r="DJ31" s="51">
        <v>0</v>
      </c>
      <c r="DK31" s="52">
        <f t="shared" si="9"/>
        <v>2123.218859731041</v>
      </c>
      <c r="DM31" s="95">
        <v>1971</v>
      </c>
      <c r="DN31" s="96">
        <v>0</v>
      </c>
      <c r="DO31" s="96">
        <v>0</v>
      </c>
      <c r="DP31" s="96">
        <v>2123.218859731041</v>
      </c>
      <c r="DQ31" s="96">
        <v>0</v>
      </c>
      <c r="DR31" s="96">
        <v>0</v>
      </c>
      <c r="DS31" s="96">
        <v>0</v>
      </c>
      <c r="DT31" s="96">
        <v>0</v>
      </c>
      <c r="DU31" s="96">
        <v>0</v>
      </c>
      <c r="DV31" s="96">
        <v>0</v>
      </c>
      <c r="DW31" s="96">
        <v>0</v>
      </c>
      <c r="DX31" s="96">
        <v>0</v>
      </c>
      <c r="DY31" s="96">
        <v>0</v>
      </c>
      <c r="DZ31" s="96">
        <v>2123.218859731041</v>
      </c>
    </row>
    <row r="32" spans="1:130" x14ac:dyDescent="0.25">
      <c r="A32" s="61">
        <v>17958</v>
      </c>
      <c r="B32" s="96">
        <f t="shared" si="1"/>
        <v>1949</v>
      </c>
      <c r="C32" s="96">
        <f t="shared" si="2"/>
        <v>3</v>
      </c>
      <c r="D32" s="92">
        <v>0</v>
      </c>
      <c r="E32" s="92">
        <v>0</v>
      </c>
      <c r="F32" s="92">
        <v>0</v>
      </c>
      <c r="G32" s="92">
        <v>0</v>
      </c>
      <c r="H32" s="92">
        <v>0</v>
      </c>
      <c r="I32" s="92">
        <v>0</v>
      </c>
      <c r="J32" s="92">
        <v>0</v>
      </c>
      <c r="L32" s="50">
        <v>1972</v>
      </c>
      <c r="M32" s="51">
        <v>0</v>
      </c>
      <c r="N32" s="51">
        <v>0</v>
      </c>
      <c r="O32" s="51">
        <v>734.16189905366673</v>
      </c>
      <c r="P32" s="51">
        <v>0</v>
      </c>
      <c r="Q32" s="51">
        <v>0</v>
      </c>
      <c r="R32" s="51">
        <v>0</v>
      </c>
      <c r="S32" s="51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2">
        <f t="shared" si="3"/>
        <v>734.16189905366673</v>
      </c>
      <c r="AA32" s="50">
        <v>1972</v>
      </c>
      <c r="AB32" s="51">
        <v>0</v>
      </c>
      <c r="AC32" s="51">
        <v>0</v>
      </c>
      <c r="AD32" s="51">
        <v>902.13210217905566</v>
      </c>
      <c r="AE32" s="51">
        <v>0</v>
      </c>
      <c r="AF32" s="51">
        <v>0</v>
      </c>
      <c r="AG32" s="51">
        <v>0</v>
      </c>
      <c r="AH32" s="51">
        <v>0</v>
      </c>
      <c r="AI32" s="51">
        <v>0</v>
      </c>
      <c r="AJ32" s="51">
        <v>0</v>
      </c>
      <c r="AK32" s="51">
        <v>0</v>
      </c>
      <c r="AL32" s="51">
        <v>0</v>
      </c>
      <c r="AM32" s="51">
        <v>0</v>
      </c>
      <c r="AN32" s="52">
        <f t="shared" si="4"/>
        <v>902.13210217905566</v>
      </c>
      <c r="AP32" s="50">
        <v>1972</v>
      </c>
      <c r="AQ32" s="51">
        <v>0</v>
      </c>
      <c r="AR32" s="51">
        <v>0</v>
      </c>
      <c r="AS32" s="51">
        <v>1415.4792398206941</v>
      </c>
      <c r="AT32" s="51">
        <v>0</v>
      </c>
      <c r="AU32" s="51">
        <v>0</v>
      </c>
      <c r="AV32" s="51">
        <v>0</v>
      </c>
      <c r="AW32" s="51">
        <v>0</v>
      </c>
      <c r="AX32" s="51">
        <v>0</v>
      </c>
      <c r="AY32" s="51">
        <v>0</v>
      </c>
      <c r="AZ32" s="51">
        <v>0</v>
      </c>
      <c r="BA32" s="51">
        <v>0</v>
      </c>
      <c r="BB32" s="51">
        <v>0</v>
      </c>
      <c r="BC32" s="52">
        <f t="shared" si="5"/>
        <v>1415.4792398206941</v>
      </c>
      <c r="BE32" s="50">
        <v>1972</v>
      </c>
      <c r="BF32" s="51">
        <v>0</v>
      </c>
      <c r="BG32" s="51">
        <v>0</v>
      </c>
      <c r="BH32" s="51">
        <v>1454.1690057091264</v>
      </c>
      <c r="BI32" s="51">
        <v>0</v>
      </c>
      <c r="BJ32" s="51">
        <v>0</v>
      </c>
      <c r="BK32" s="51">
        <v>0</v>
      </c>
      <c r="BL32" s="51">
        <v>0</v>
      </c>
      <c r="BM32" s="51">
        <v>0</v>
      </c>
      <c r="BN32" s="51">
        <v>0</v>
      </c>
      <c r="BO32" s="51">
        <v>0</v>
      </c>
      <c r="BP32" s="51">
        <v>0</v>
      </c>
      <c r="BQ32" s="51">
        <v>0</v>
      </c>
      <c r="BR32" s="52">
        <f t="shared" si="6"/>
        <v>1454.1690057091264</v>
      </c>
      <c r="BT32" s="50">
        <v>1972</v>
      </c>
      <c r="BU32" s="51">
        <v>0</v>
      </c>
      <c r="BV32" s="51">
        <v>0</v>
      </c>
      <c r="BW32" s="51">
        <v>1486.253201811729</v>
      </c>
      <c r="BX32" s="51">
        <v>0</v>
      </c>
      <c r="BY32" s="51">
        <v>0</v>
      </c>
      <c r="BZ32" s="51">
        <v>0</v>
      </c>
      <c r="CA32" s="51">
        <v>0</v>
      </c>
      <c r="CB32" s="51">
        <v>0</v>
      </c>
      <c r="CC32" s="51">
        <v>0</v>
      </c>
      <c r="CD32" s="51">
        <v>0</v>
      </c>
      <c r="CE32" s="51">
        <v>0</v>
      </c>
      <c r="CF32" s="51">
        <v>0</v>
      </c>
      <c r="CG32" s="52">
        <f t="shared" si="7"/>
        <v>1486.253201811729</v>
      </c>
      <c r="CI32" s="50">
        <v>1972</v>
      </c>
      <c r="CJ32" s="51">
        <v>0</v>
      </c>
      <c r="CK32" s="51">
        <v>0</v>
      </c>
      <c r="CL32" s="51">
        <v>2086.4163994957025</v>
      </c>
      <c r="CM32" s="51">
        <v>0</v>
      </c>
      <c r="CN32" s="51">
        <v>0</v>
      </c>
      <c r="CO32" s="51">
        <v>0</v>
      </c>
      <c r="CP32" s="51">
        <v>0</v>
      </c>
      <c r="CQ32" s="51">
        <v>0</v>
      </c>
      <c r="CR32" s="51">
        <v>0</v>
      </c>
      <c r="CS32" s="51">
        <v>0</v>
      </c>
      <c r="CT32" s="51">
        <v>0</v>
      </c>
      <c r="CU32" s="51">
        <v>0</v>
      </c>
      <c r="CV32" s="52">
        <f t="shared" si="8"/>
        <v>2086.4163994957025</v>
      </c>
      <c r="CX32" s="50">
        <v>1972</v>
      </c>
      <c r="CY32" s="51">
        <v>0</v>
      </c>
      <c r="CZ32" s="51">
        <v>0</v>
      </c>
      <c r="DA32" s="51">
        <v>2123.218859731041</v>
      </c>
      <c r="DB32" s="51">
        <v>0</v>
      </c>
      <c r="DC32" s="51">
        <v>0</v>
      </c>
      <c r="DD32" s="51">
        <v>0</v>
      </c>
      <c r="DE32" s="51">
        <v>0</v>
      </c>
      <c r="DF32" s="51">
        <v>0</v>
      </c>
      <c r="DG32" s="51">
        <v>0</v>
      </c>
      <c r="DH32" s="51">
        <v>0</v>
      </c>
      <c r="DI32" s="51">
        <v>0</v>
      </c>
      <c r="DJ32" s="51">
        <v>0</v>
      </c>
      <c r="DK32" s="52">
        <f t="shared" si="9"/>
        <v>2123.218859731041</v>
      </c>
      <c r="DM32" s="95">
        <v>1972</v>
      </c>
      <c r="DN32" s="96">
        <v>0</v>
      </c>
      <c r="DO32" s="96">
        <v>0</v>
      </c>
      <c r="DP32" s="96">
        <v>2123.218859731041</v>
      </c>
      <c r="DQ32" s="96">
        <v>0</v>
      </c>
      <c r="DR32" s="96">
        <v>0</v>
      </c>
      <c r="DS32" s="96">
        <v>0</v>
      </c>
      <c r="DT32" s="96">
        <v>0</v>
      </c>
      <c r="DU32" s="96">
        <v>0</v>
      </c>
      <c r="DV32" s="96">
        <v>0</v>
      </c>
      <c r="DW32" s="96">
        <v>0</v>
      </c>
      <c r="DX32" s="96">
        <v>0</v>
      </c>
      <c r="DY32" s="96">
        <v>0</v>
      </c>
      <c r="DZ32" s="96">
        <v>2123.218859731041</v>
      </c>
    </row>
    <row r="33" spans="1:130" x14ac:dyDescent="0.25">
      <c r="A33" s="61">
        <v>17989</v>
      </c>
      <c r="B33" s="96">
        <f t="shared" si="1"/>
        <v>1949</v>
      </c>
      <c r="C33" s="96">
        <f t="shared" si="2"/>
        <v>4</v>
      </c>
      <c r="D33" s="92">
        <v>0</v>
      </c>
      <c r="E33" s="92">
        <v>0</v>
      </c>
      <c r="F33" s="92">
        <v>0</v>
      </c>
      <c r="G33" s="92">
        <v>0</v>
      </c>
      <c r="H33" s="92">
        <v>0</v>
      </c>
      <c r="I33" s="92">
        <v>0</v>
      </c>
      <c r="J33" s="92">
        <v>0</v>
      </c>
      <c r="L33" s="50">
        <v>1973</v>
      </c>
      <c r="M33" s="51">
        <v>0</v>
      </c>
      <c r="N33" s="51">
        <v>0</v>
      </c>
      <c r="O33" s="51">
        <v>734.16189905366673</v>
      </c>
      <c r="P33" s="51">
        <v>0</v>
      </c>
      <c r="Q33" s="51">
        <v>0</v>
      </c>
      <c r="R33" s="51">
        <v>0</v>
      </c>
      <c r="S33" s="51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2">
        <f t="shared" si="3"/>
        <v>734.16189905366673</v>
      </c>
      <c r="AA33" s="50">
        <v>1973</v>
      </c>
      <c r="AB33" s="51">
        <v>0</v>
      </c>
      <c r="AC33" s="51">
        <v>0</v>
      </c>
      <c r="AD33" s="51">
        <v>902.13210217905566</v>
      </c>
      <c r="AE33" s="51">
        <v>0</v>
      </c>
      <c r="AF33" s="51">
        <v>0</v>
      </c>
      <c r="AG33" s="51">
        <v>0</v>
      </c>
      <c r="AH33" s="51">
        <v>0</v>
      </c>
      <c r="AI33" s="51">
        <v>0</v>
      </c>
      <c r="AJ33" s="51">
        <v>0</v>
      </c>
      <c r="AK33" s="51">
        <v>0</v>
      </c>
      <c r="AL33" s="51">
        <v>0</v>
      </c>
      <c r="AM33" s="51">
        <v>0</v>
      </c>
      <c r="AN33" s="52">
        <f t="shared" si="4"/>
        <v>902.13210217905566</v>
      </c>
      <c r="AP33" s="50">
        <v>1973</v>
      </c>
      <c r="AQ33" s="51">
        <v>0</v>
      </c>
      <c r="AR33" s="51">
        <v>0</v>
      </c>
      <c r="AS33" s="51">
        <v>1415.4792398206941</v>
      </c>
      <c r="AT33" s="51">
        <v>0</v>
      </c>
      <c r="AU33" s="51">
        <v>0</v>
      </c>
      <c r="AV33" s="51">
        <v>0</v>
      </c>
      <c r="AW33" s="51">
        <v>0</v>
      </c>
      <c r="AX33" s="51">
        <v>0</v>
      </c>
      <c r="AY33" s="51">
        <v>0</v>
      </c>
      <c r="AZ33" s="51">
        <v>0</v>
      </c>
      <c r="BA33" s="51">
        <v>0</v>
      </c>
      <c r="BB33" s="51">
        <v>0</v>
      </c>
      <c r="BC33" s="52">
        <f t="shared" si="5"/>
        <v>1415.4792398206941</v>
      </c>
      <c r="BE33" s="50">
        <v>1973</v>
      </c>
      <c r="BF33" s="51">
        <v>0</v>
      </c>
      <c r="BG33" s="51">
        <v>0</v>
      </c>
      <c r="BH33" s="51">
        <v>1454.1690057091264</v>
      </c>
      <c r="BI33" s="51">
        <v>0</v>
      </c>
      <c r="BJ33" s="51">
        <v>0</v>
      </c>
      <c r="BK33" s="51">
        <v>0</v>
      </c>
      <c r="BL33" s="51">
        <v>0</v>
      </c>
      <c r="BM33" s="51">
        <v>0</v>
      </c>
      <c r="BN33" s="51">
        <v>0</v>
      </c>
      <c r="BO33" s="51">
        <v>0</v>
      </c>
      <c r="BP33" s="51">
        <v>0</v>
      </c>
      <c r="BQ33" s="51">
        <v>0</v>
      </c>
      <c r="BR33" s="52">
        <f t="shared" si="6"/>
        <v>1454.1690057091264</v>
      </c>
      <c r="BT33" s="50">
        <v>1973</v>
      </c>
      <c r="BU33" s="51">
        <v>0</v>
      </c>
      <c r="BV33" s="51">
        <v>0</v>
      </c>
      <c r="BW33" s="51">
        <v>1486.253201811729</v>
      </c>
      <c r="BX33" s="51">
        <v>0</v>
      </c>
      <c r="BY33" s="51">
        <v>0</v>
      </c>
      <c r="BZ33" s="51">
        <v>0</v>
      </c>
      <c r="CA33" s="51">
        <v>0</v>
      </c>
      <c r="CB33" s="51">
        <v>0</v>
      </c>
      <c r="CC33" s="51">
        <v>0</v>
      </c>
      <c r="CD33" s="51">
        <v>0</v>
      </c>
      <c r="CE33" s="51">
        <v>0</v>
      </c>
      <c r="CF33" s="51">
        <v>0</v>
      </c>
      <c r="CG33" s="52">
        <f t="shared" si="7"/>
        <v>1486.253201811729</v>
      </c>
      <c r="CI33" s="50">
        <v>1973</v>
      </c>
      <c r="CJ33" s="51">
        <v>0</v>
      </c>
      <c r="CK33" s="51">
        <v>0</v>
      </c>
      <c r="CL33" s="51">
        <v>2086.4163994957025</v>
      </c>
      <c r="CM33" s="51">
        <v>0</v>
      </c>
      <c r="CN33" s="51">
        <v>0</v>
      </c>
      <c r="CO33" s="51">
        <v>0</v>
      </c>
      <c r="CP33" s="51">
        <v>0</v>
      </c>
      <c r="CQ33" s="51">
        <v>0</v>
      </c>
      <c r="CR33" s="51">
        <v>0</v>
      </c>
      <c r="CS33" s="51">
        <v>0</v>
      </c>
      <c r="CT33" s="51">
        <v>0</v>
      </c>
      <c r="CU33" s="51">
        <v>0</v>
      </c>
      <c r="CV33" s="52">
        <f t="shared" si="8"/>
        <v>2086.4163994957025</v>
      </c>
      <c r="CX33" s="50">
        <v>1973</v>
      </c>
      <c r="CY33" s="51">
        <v>0</v>
      </c>
      <c r="CZ33" s="51">
        <v>0</v>
      </c>
      <c r="DA33" s="51">
        <v>2123.218859731041</v>
      </c>
      <c r="DB33" s="51">
        <v>0</v>
      </c>
      <c r="DC33" s="51">
        <v>0</v>
      </c>
      <c r="DD33" s="51">
        <v>0</v>
      </c>
      <c r="DE33" s="51">
        <v>0</v>
      </c>
      <c r="DF33" s="51">
        <v>0</v>
      </c>
      <c r="DG33" s="51">
        <v>0</v>
      </c>
      <c r="DH33" s="51">
        <v>0</v>
      </c>
      <c r="DI33" s="51">
        <v>0</v>
      </c>
      <c r="DJ33" s="51">
        <v>0</v>
      </c>
      <c r="DK33" s="52">
        <f t="shared" si="9"/>
        <v>2123.218859731041</v>
      </c>
      <c r="DM33" s="95">
        <v>1973</v>
      </c>
      <c r="DN33" s="96">
        <v>0</v>
      </c>
      <c r="DO33" s="96">
        <v>0</v>
      </c>
      <c r="DP33" s="96">
        <v>2123.218859731041</v>
      </c>
      <c r="DQ33" s="96">
        <v>0</v>
      </c>
      <c r="DR33" s="96">
        <v>0</v>
      </c>
      <c r="DS33" s="96">
        <v>0</v>
      </c>
      <c r="DT33" s="96">
        <v>0</v>
      </c>
      <c r="DU33" s="96">
        <v>0</v>
      </c>
      <c r="DV33" s="96">
        <v>0</v>
      </c>
      <c r="DW33" s="96">
        <v>0</v>
      </c>
      <c r="DX33" s="96">
        <v>0</v>
      </c>
      <c r="DY33" s="96">
        <v>0</v>
      </c>
      <c r="DZ33" s="96">
        <v>2123.218859731041</v>
      </c>
    </row>
    <row r="34" spans="1:130" x14ac:dyDescent="0.25">
      <c r="A34" s="61">
        <v>18019</v>
      </c>
      <c r="B34" s="96">
        <f t="shared" si="1"/>
        <v>1949</v>
      </c>
      <c r="C34" s="96">
        <f t="shared" si="2"/>
        <v>5</v>
      </c>
      <c r="D34" s="92">
        <v>700.29472715782038</v>
      </c>
      <c r="E34" s="92">
        <v>860.516399952283</v>
      </c>
      <c r="F34" s="92">
        <v>1350.1826359083939</v>
      </c>
      <c r="G34" s="92">
        <v>1387.0876279565566</v>
      </c>
      <c r="H34" s="92">
        <v>1417.6917677038136</v>
      </c>
      <c r="I34" s="92">
        <v>1990.1692053289723</v>
      </c>
      <c r="J34" s="92">
        <v>2025.273953862591</v>
      </c>
      <c r="L34" s="50">
        <v>1974</v>
      </c>
      <c r="M34" s="51">
        <v>0</v>
      </c>
      <c r="N34" s="51">
        <v>0</v>
      </c>
      <c r="O34" s="51">
        <v>0</v>
      </c>
      <c r="P34" s="51">
        <v>0</v>
      </c>
      <c r="Q34" s="51">
        <v>700.29472715782038</v>
      </c>
      <c r="R34" s="51">
        <v>0</v>
      </c>
      <c r="S34" s="51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2">
        <f t="shared" si="3"/>
        <v>700.29472715782038</v>
      </c>
      <c r="AA34" s="50">
        <v>1974</v>
      </c>
      <c r="AB34" s="51">
        <v>0</v>
      </c>
      <c r="AC34" s="51">
        <v>0</v>
      </c>
      <c r="AD34" s="51">
        <v>0</v>
      </c>
      <c r="AE34" s="51">
        <v>0</v>
      </c>
      <c r="AF34" s="51">
        <v>860.516399952283</v>
      </c>
      <c r="AG34" s="51">
        <v>0</v>
      </c>
      <c r="AH34" s="51">
        <v>0</v>
      </c>
      <c r="AI34" s="51">
        <v>0</v>
      </c>
      <c r="AJ34" s="51">
        <v>0</v>
      </c>
      <c r="AK34" s="51">
        <v>0</v>
      </c>
      <c r="AL34" s="51">
        <v>0</v>
      </c>
      <c r="AM34" s="51">
        <v>0</v>
      </c>
      <c r="AN34" s="52">
        <f t="shared" si="4"/>
        <v>860.516399952283</v>
      </c>
      <c r="AP34" s="50">
        <v>1974</v>
      </c>
      <c r="AQ34" s="51">
        <v>0</v>
      </c>
      <c r="AR34" s="51">
        <v>0</v>
      </c>
      <c r="AS34" s="51">
        <v>0</v>
      </c>
      <c r="AT34" s="51">
        <v>0</v>
      </c>
      <c r="AU34" s="51">
        <v>1350.1826359083939</v>
      </c>
      <c r="AV34" s="51">
        <v>0</v>
      </c>
      <c r="AW34" s="51">
        <v>0</v>
      </c>
      <c r="AX34" s="51">
        <v>0</v>
      </c>
      <c r="AY34" s="51">
        <v>0</v>
      </c>
      <c r="AZ34" s="51">
        <v>0</v>
      </c>
      <c r="BA34" s="51">
        <v>0</v>
      </c>
      <c r="BB34" s="51">
        <v>0</v>
      </c>
      <c r="BC34" s="52">
        <f t="shared" si="5"/>
        <v>1350.1826359083939</v>
      </c>
      <c r="BE34" s="50">
        <v>1974</v>
      </c>
      <c r="BF34" s="51">
        <v>0</v>
      </c>
      <c r="BG34" s="51">
        <v>0</v>
      </c>
      <c r="BH34" s="51">
        <v>0</v>
      </c>
      <c r="BI34" s="51">
        <v>0</v>
      </c>
      <c r="BJ34" s="51">
        <v>1387.0876279565566</v>
      </c>
      <c r="BK34" s="51">
        <v>0</v>
      </c>
      <c r="BL34" s="51">
        <v>0</v>
      </c>
      <c r="BM34" s="51">
        <v>0</v>
      </c>
      <c r="BN34" s="51">
        <v>0</v>
      </c>
      <c r="BO34" s="51">
        <v>0</v>
      </c>
      <c r="BP34" s="51">
        <v>0</v>
      </c>
      <c r="BQ34" s="51">
        <v>0</v>
      </c>
      <c r="BR34" s="52">
        <f t="shared" si="6"/>
        <v>1387.0876279565566</v>
      </c>
      <c r="BT34" s="50">
        <v>1974</v>
      </c>
      <c r="BU34" s="51">
        <v>0</v>
      </c>
      <c r="BV34" s="51">
        <v>0</v>
      </c>
      <c r="BW34" s="51">
        <v>0</v>
      </c>
      <c r="BX34" s="51">
        <v>0</v>
      </c>
      <c r="BY34" s="51">
        <v>1417.6917677038136</v>
      </c>
      <c r="BZ34" s="51">
        <v>0</v>
      </c>
      <c r="CA34" s="51">
        <v>0</v>
      </c>
      <c r="CB34" s="51">
        <v>0</v>
      </c>
      <c r="CC34" s="51">
        <v>0</v>
      </c>
      <c r="CD34" s="51">
        <v>0</v>
      </c>
      <c r="CE34" s="51">
        <v>0</v>
      </c>
      <c r="CF34" s="51">
        <v>0</v>
      </c>
      <c r="CG34" s="52">
        <f t="shared" si="7"/>
        <v>1417.6917677038136</v>
      </c>
      <c r="CI34" s="50">
        <v>1974</v>
      </c>
      <c r="CJ34" s="51">
        <v>0</v>
      </c>
      <c r="CK34" s="51">
        <v>0</v>
      </c>
      <c r="CL34" s="51">
        <v>0</v>
      </c>
      <c r="CM34" s="51">
        <v>0</v>
      </c>
      <c r="CN34" s="51">
        <v>1990.1692053289723</v>
      </c>
      <c r="CO34" s="51">
        <v>0</v>
      </c>
      <c r="CP34" s="51">
        <v>0</v>
      </c>
      <c r="CQ34" s="51">
        <v>0</v>
      </c>
      <c r="CR34" s="51">
        <v>0</v>
      </c>
      <c r="CS34" s="51">
        <v>0</v>
      </c>
      <c r="CT34" s="51">
        <v>0</v>
      </c>
      <c r="CU34" s="51">
        <v>0</v>
      </c>
      <c r="CV34" s="52">
        <f t="shared" si="8"/>
        <v>1990.1692053289723</v>
      </c>
      <c r="CX34" s="50">
        <v>1974</v>
      </c>
      <c r="CY34" s="51">
        <v>0</v>
      </c>
      <c r="CZ34" s="51">
        <v>0</v>
      </c>
      <c r="DA34" s="51">
        <v>0</v>
      </c>
      <c r="DB34" s="51">
        <v>0</v>
      </c>
      <c r="DC34" s="51">
        <v>2025.273953862591</v>
      </c>
      <c r="DD34" s="51">
        <v>0</v>
      </c>
      <c r="DE34" s="51">
        <v>0</v>
      </c>
      <c r="DF34" s="51">
        <v>0</v>
      </c>
      <c r="DG34" s="51">
        <v>0</v>
      </c>
      <c r="DH34" s="51">
        <v>0</v>
      </c>
      <c r="DI34" s="51">
        <v>0</v>
      </c>
      <c r="DJ34" s="51">
        <v>0</v>
      </c>
      <c r="DK34" s="52">
        <f t="shared" si="9"/>
        <v>2025.273953862591</v>
      </c>
      <c r="DM34" s="95">
        <v>1974</v>
      </c>
      <c r="DN34" s="96">
        <v>0</v>
      </c>
      <c r="DO34" s="96">
        <v>0</v>
      </c>
      <c r="DP34" s="96">
        <v>0</v>
      </c>
      <c r="DQ34" s="96">
        <v>0</v>
      </c>
      <c r="DR34" s="96">
        <v>2025.273953862591</v>
      </c>
      <c r="DS34" s="96">
        <v>0</v>
      </c>
      <c r="DT34" s="96">
        <v>0</v>
      </c>
      <c r="DU34" s="96">
        <v>0</v>
      </c>
      <c r="DV34" s="96">
        <v>0</v>
      </c>
      <c r="DW34" s="96">
        <v>0</v>
      </c>
      <c r="DX34" s="96">
        <v>0</v>
      </c>
      <c r="DY34" s="96">
        <v>0</v>
      </c>
      <c r="DZ34" s="96">
        <v>2025.273953862591</v>
      </c>
    </row>
    <row r="35" spans="1:130" x14ac:dyDescent="0.25">
      <c r="A35" s="61">
        <v>18050</v>
      </c>
      <c r="B35" s="96">
        <f t="shared" si="1"/>
        <v>1949</v>
      </c>
      <c r="C35" s="96">
        <f t="shared" si="2"/>
        <v>6</v>
      </c>
      <c r="D35" s="92">
        <v>0</v>
      </c>
      <c r="E35" s="92">
        <v>0</v>
      </c>
      <c r="F35" s="92">
        <v>0</v>
      </c>
      <c r="G35" s="92">
        <v>0</v>
      </c>
      <c r="H35" s="92">
        <v>0</v>
      </c>
      <c r="I35" s="92">
        <v>0</v>
      </c>
      <c r="J35" s="92">
        <v>0</v>
      </c>
      <c r="L35" s="50">
        <v>1975</v>
      </c>
      <c r="M35" s="51">
        <v>0</v>
      </c>
      <c r="N35" s="51">
        <v>0</v>
      </c>
      <c r="O35" s="51">
        <v>738.20156702753127</v>
      </c>
      <c r="P35" s="51">
        <v>0</v>
      </c>
      <c r="Q35" s="51">
        <v>0</v>
      </c>
      <c r="R35" s="51">
        <v>0</v>
      </c>
      <c r="S35" s="51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2">
        <f t="shared" si="3"/>
        <v>738.20156702753127</v>
      </c>
      <c r="AA35" s="50">
        <v>1975</v>
      </c>
      <c r="AB35" s="51">
        <v>0</v>
      </c>
      <c r="AC35" s="51">
        <v>0</v>
      </c>
      <c r="AD35" s="51">
        <v>907.09601295413859</v>
      </c>
      <c r="AE35" s="51">
        <v>0</v>
      </c>
      <c r="AF35" s="51">
        <v>0</v>
      </c>
      <c r="AG35" s="51">
        <v>0</v>
      </c>
      <c r="AH35" s="51">
        <v>0</v>
      </c>
      <c r="AI35" s="51">
        <v>0</v>
      </c>
      <c r="AJ35" s="51">
        <v>0</v>
      </c>
      <c r="AK35" s="51">
        <v>0</v>
      </c>
      <c r="AL35" s="51">
        <v>0</v>
      </c>
      <c r="AM35" s="51">
        <v>0</v>
      </c>
      <c r="AN35" s="52">
        <f t="shared" si="4"/>
        <v>907.09601295413859</v>
      </c>
      <c r="AP35" s="50">
        <v>1975</v>
      </c>
      <c r="AQ35" s="51">
        <v>0</v>
      </c>
      <c r="AR35" s="51">
        <v>0</v>
      </c>
      <c r="AS35" s="51">
        <v>1423.2678027523095</v>
      </c>
      <c r="AT35" s="51">
        <v>0</v>
      </c>
      <c r="AU35" s="51">
        <v>0</v>
      </c>
      <c r="AV35" s="51">
        <v>0</v>
      </c>
      <c r="AW35" s="51">
        <v>0</v>
      </c>
      <c r="AX35" s="51">
        <v>0</v>
      </c>
      <c r="AY35" s="51">
        <v>0</v>
      </c>
      <c r="AZ35" s="51">
        <v>0</v>
      </c>
      <c r="BA35" s="51">
        <v>0</v>
      </c>
      <c r="BB35" s="51">
        <v>0</v>
      </c>
      <c r="BC35" s="52">
        <f t="shared" si="5"/>
        <v>1423.2678027523095</v>
      </c>
      <c r="BE35" s="50">
        <v>1975</v>
      </c>
      <c r="BF35" s="51">
        <v>0</v>
      </c>
      <c r="BG35" s="51">
        <v>0</v>
      </c>
      <c r="BH35" s="51">
        <v>1462.1704560275393</v>
      </c>
      <c r="BI35" s="51">
        <v>0</v>
      </c>
      <c r="BJ35" s="51">
        <v>0</v>
      </c>
      <c r="BK35" s="51">
        <v>0</v>
      </c>
      <c r="BL35" s="51">
        <v>0</v>
      </c>
      <c r="BM35" s="51">
        <v>0</v>
      </c>
      <c r="BN35" s="51">
        <v>0</v>
      </c>
      <c r="BO35" s="51">
        <v>0</v>
      </c>
      <c r="BP35" s="51">
        <v>0</v>
      </c>
      <c r="BQ35" s="51">
        <v>0</v>
      </c>
      <c r="BR35" s="52">
        <f t="shared" si="6"/>
        <v>1462.1704560275393</v>
      </c>
      <c r="BT35" s="50">
        <v>1975</v>
      </c>
      <c r="BU35" s="51">
        <v>0</v>
      </c>
      <c r="BV35" s="51">
        <v>0</v>
      </c>
      <c r="BW35" s="51">
        <v>1494.4311928899251</v>
      </c>
      <c r="BX35" s="51">
        <v>0</v>
      </c>
      <c r="BY35" s="51">
        <v>0</v>
      </c>
      <c r="BZ35" s="51">
        <v>0</v>
      </c>
      <c r="CA35" s="51">
        <v>0</v>
      </c>
      <c r="CB35" s="51">
        <v>0</v>
      </c>
      <c r="CC35" s="51">
        <v>0</v>
      </c>
      <c r="CD35" s="51">
        <v>0</v>
      </c>
      <c r="CE35" s="51">
        <v>0</v>
      </c>
      <c r="CF35" s="51">
        <v>0</v>
      </c>
      <c r="CG35" s="52">
        <f t="shared" si="7"/>
        <v>1494.4311928899251</v>
      </c>
      <c r="CI35" s="50">
        <v>1975</v>
      </c>
      <c r="CJ35" s="51">
        <v>0</v>
      </c>
      <c r="CK35" s="51">
        <v>0</v>
      </c>
      <c r="CL35" s="51">
        <v>2097.8967412569036</v>
      </c>
      <c r="CM35" s="51">
        <v>0</v>
      </c>
      <c r="CN35" s="51">
        <v>0</v>
      </c>
      <c r="CO35" s="51">
        <v>0</v>
      </c>
      <c r="CP35" s="51">
        <v>0</v>
      </c>
      <c r="CQ35" s="51">
        <v>0</v>
      </c>
      <c r="CR35" s="51">
        <v>0</v>
      </c>
      <c r="CS35" s="51">
        <v>0</v>
      </c>
      <c r="CT35" s="51">
        <v>0</v>
      </c>
      <c r="CU35" s="51">
        <v>0</v>
      </c>
      <c r="CV35" s="52">
        <f t="shared" si="8"/>
        <v>2097.8967412569036</v>
      </c>
      <c r="CX35" s="50">
        <v>1975</v>
      </c>
      <c r="CY35" s="51">
        <v>0</v>
      </c>
      <c r="CZ35" s="51">
        <v>0</v>
      </c>
      <c r="DA35" s="51">
        <v>2134.9017041284642</v>
      </c>
      <c r="DB35" s="51">
        <v>0</v>
      </c>
      <c r="DC35" s="51">
        <v>0</v>
      </c>
      <c r="DD35" s="51">
        <v>0</v>
      </c>
      <c r="DE35" s="51">
        <v>0</v>
      </c>
      <c r="DF35" s="51">
        <v>0</v>
      </c>
      <c r="DG35" s="51">
        <v>0</v>
      </c>
      <c r="DH35" s="51">
        <v>0</v>
      </c>
      <c r="DI35" s="51">
        <v>0</v>
      </c>
      <c r="DJ35" s="51">
        <v>0</v>
      </c>
      <c r="DK35" s="52">
        <f t="shared" si="9"/>
        <v>2134.9017041284642</v>
      </c>
      <c r="DM35" s="95">
        <v>1975</v>
      </c>
      <c r="DN35" s="96">
        <v>0</v>
      </c>
      <c r="DO35" s="96">
        <v>0</v>
      </c>
      <c r="DP35" s="96">
        <v>2134.9017041284642</v>
      </c>
      <c r="DQ35" s="96">
        <v>0</v>
      </c>
      <c r="DR35" s="96">
        <v>0</v>
      </c>
      <c r="DS35" s="96">
        <v>0</v>
      </c>
      <c r="DT35" s="96">
        <v>0</v>
      </c>
      <c r="DU35" s="96">
        <v>0</v>
      </c>
      <c r="DV35" s="96">
        <v>0</v>
      </c>
      <c r="DW35" s="96">
        <v>0</v>
      </c>
      <c r="DX35" s="96">
        <v>0</v>
      </c>
      <c r="DY35" s="96">
        <v>0</v>
      </c>
      <c r="DZ35" s="96">
        <v>2134.9017041284642</v>
      </c>
    </row>
    <row r="36" spans="1:130" x14ac:dyDescent="0.25">
      <c r="A36" s="61">
        <v>18080</v>
      </c>
      <c r="B36" s="96">
        <f t="shared" si="1"/>
        <v>1949</v>
      </c>
      <c r="C36" s="96">
        <f t="shared" si="2"/>
        <v>7</v>
      </c>
      <c r="D36" s="92">
        <v>0</v>
      </c>
      <c r="E36" s="92">
        <v>0</v>
      </c>
      <c r="F36" s="92">
        <v>0</v>
      </c>
      <c r="G36" s="92">
        <v>0</v>
      </c>
      <c r="H36" s="92">
        <v>0</v>
      </c>
      <c r="I36" s="92">
        <v>0</v>
      </c>
      <c r="J36" s="92">
        <v>0</v>
      </c>
      <c r="L36" s="50">
        <v>1976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290.58259952496996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2">
        <f t="shared" si="3"/>
        <v>290.58259952496996</v>
      </c>
      <c r="AA36" s="50">
        <v>1976</v>
      </c>
      <c r="AB36" s="51">
        <v>0</v>
      </c>
      <c r="AC36" s="51">
        <v>0</v>
      </c>
      <c r="AD36" s="51">
        <v>0</v>
      </c>
      <c r="AE36" s="51">
        <v>0</v>
      </c>
      <c r="AF36" s="51">
        <v>0</v>
      </c>
      <c r="AG36" s="51">
        <v>0</v>
      </c>
      <c r="AH36" s="51">
        <v>357.06550789957748</v>
      </c>
      <c r="AI36" s="51">
        <v>0</v>
      </c>
      <c r="AJ36" s="51">
        <v>0</v>
      </c>
      <c r="AK36" s="51">
        <v>0</v>
      </c>
      <c r="AL36" s="51">
        <v>0</v>
      </c>
      <c r="AM36" s="51">
        <v>0</v>
      </c>
      <c r="AN36" s="52">
        <f t="shared" si="4"/>
        <v>357.06550789957748</v>
      </c>
      <c r="AP36" s="50">
        <v>1976</v>
      </c>
      <c r="AQ36" s="51">
        <v>0</v>
      </c>
      <c r="AR36" s="51">
        <v>0</v>
      </c>
      <c r="AS36" s="51">
        <v>0</v>
      </c>
      <c r="AT36" s="51">
        <v>0</v>
      </c>
      <c r="AU36" s="51">
        <v>0</v>
      </c>
      <c r="AV36" s="51">
        <v>0</v>
      </c>
      <c r="AW36" s="51">
        <v>560.24922787590606</v>
      </c>
      <c r="AX36" s="51">
        <v>0</v>
      </c>
      <c r="AY36" s="51">
        <v>0</v>
      </c>
      <c r="AZ36" s="51">
        <v>0</v>
      </c>
      <c r="BA36" s="51">
        <v>0</v>
      </c>
      <c r="BB36" s="51">
        <v>0</v>
      </c>
      <c r="BC36" s="52">
        <f t="shared" si="5"/>
        <v>560.24922787590606</v>
      </c>
      <c r="BE36" s="50">
        <v>1976</v>
      </c>
      <c r="BF36" s="51">
        <v>0</v>
      </c>
      <c r="BG36" s="51">
        <v>0</v>
      </c>
      <c r="BH36" s="51">
        <v>0</v>
      </c>
      <c r="BI36" s="51">
        <v>0</v>
      </c>
      <c r="BJ36" s="51">
        <v>0</v>
      </c>
      <c r="BK36" s="51">
        <v>0</v>
      </c>
      <c r="BL36" s="51">
        <v>575.56270677118084</v>
      </c>
      <c r="BM36" s="51">
        <v>0</v>
      </c>
      <c r="BN36" s="51">
        <v>0</v>
      </c>
      <c r="BO36" s="51">
        <v>0</v>
      </c>
      <c r="BP36" s="51">
        <v>0</v>
      </c>
      <c r="BQ36" s="51">
        <v>0</v>
      </c>
      <c r="BR36" s="52">
        <f t="shared" si="6"/>
        <v>575.56270677118084</v>
      </c>
      <c r="BT36" s="50">
        <v>1976</v>
      </c>
      <c r="BU36" s="51">
        <v>0</v>
      </c>
      <c r="BV36" s="51">
        <v>0</v>
      </c>
      <c r="BW36" s="51">
        <v>0</v>
      </c>
      <c r="BX36" s="51">
        <v>0</v>
      </c>
      <c r="BY36" s="51">
        <v>0</v>
      </c>
      <c r="BZ36" s="51">
        <v>0</v>
      </c>
      <c r="CA36" s="51">
        <v>588.26168926970149</v>
      </c>
      <c r="CB36" s="51">
        <v>0</v>
      </c>
      <c r="CC36" s="51">
        <v>0</v>
      </c>
      <c r="CD36" s="51">
        <v>0</v>
      </c>
      <c r="CE36" s="51">
        <v>0</v>
      </c>
      <c r="CF36" s="51">
        <v>0</v>
      </c>
      <c r="CG36" s="52">
        <f t="shared" si="7"/>
        <v>588.26168926970149</v>
      </c>
      <c r="CI36" s="50">
        <v>1976</v>
      </c>
      <c r="CJ36" s="51">
        <v>0</v>
      </c>
      <c r="CK36" s="51">
        <v>0</v>
      </c>
      <c r="CL36" s="51">
        <v>0</v>
      </c>
      <c r="CM36" s="51">
        <v>0</v>
      </c>
      <c r="CN36" s="51">
        <v>0</v>
      </c>
      <c r="CO36" s="51">
        <v>0</v>
      </c>
      <c r="CP36" s="51">
        <v>825.80736188908554</v>
      </c>
      <c r="CQ36" s="51">
        <v>0</v>
      </c>
      <c r="CR36" s="51">
        <v>0</v>
      </c>
      <c r="CS36" s="51">
        <v>0</v>
      </c>
      <c r="CT36" s="51">
        <v>0</v>
      </c>
      <c r="CU36" s="51">
        <v>0</v>
      </c>
      <c r="CV36" s="52">
        <f t="shared" si="8"/>
        <v>825.80736188908554</v>
      </c>
      <c r="CX36" s="50">
        <v>1976</v>
      </c>
      <c r="CY36" s="51">
        <v>0</v>
      </c>
      <c r="CZ36" s="51">
        <v>0</v>
      </c>
      <c r="DA36" s="51">
        <v>0</v>
      </c>
      <c r="DB36" s="51">
        <v>0</v>
      </c>
      <c r="DC36" s="51">
        <v>0</v>
      </c>
      <c r="DD36" s="51">
        <v>0</v>
      </c>
      <c r="DE36" s="51">
        <v>840.37384181385914</v>
      </c>
      <c r="DF36" s="51">
        <v>0</v>
      </c>
      <c r="DG36" s="51">
        <v>0</v>
      </c>
      <c r="DH36" s="51">
        <v>0</v>
      </c>
      <c r="DI36" s="51">
        <v>0</v>
      </c>
      <c r="DJ36" s="51">
        <v>0</v>
      </c>
      <c r="DK36" s="52">
        <f t="shared" si="9"/>
        <v>840.37384181385914</v>
      </c>
      <c r="DM36" s="95">
        <v>1976</v>
      </c>
      <c r="DN36" s="96">
        <v>0</v>
      </c>
      <c r="DO36" s="96">
        <v>0</v>
      </c>
      <c r="DP36" s="96">
        <v>0</v>
      </c>
      <c r="DQ36" s="96">
        <v>0</v>
      </c>
      <c r="DR36" s="96">
        <v>0</v>
      </c>
      <c r="DS36" s="96">
        <v>0</v>
      </c>
      <c r="DT36" s="96">
        <v>840.37384181385914</v>
      </c>
      <c r="DU36" s="96">
        <v>0</v>
      </c>
      <c r="DV36" s="96">
        <v>0</v>
      </c>
      <c r="DW36" s="96">
        <v>0</v>
      </c>
      <c r="DX36" s="96">
        <v>0</v>
      </c>
      <c r="DY36" s="96">
        <v>0</v>
      </c>
      <c r="DZ36" s="96">
        <v>840.37384181385914</v>
      </c>
    </row>
    <row r="37" spans="1:130" x14ac:dyDescent="0.25">
      <c r="A37" s="61">
        <v>18111</v>
      </c>
      <c r="B37" s="96">
        <f t="shared" si="1"/>
        <v>1949</v>
      </c>
      <c r="C37" s="96">
        <f t="shared" si="2"/>
        <v>8</v>
      </c>
      <c r="D37" s="92"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L37" s="50">
        <v>1977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0</v>
      </c>
      <c r="S37" s="51">
        <v>0</v>
      </c>
      <c r="T37" s="51">
        <v>0</v>
      </c>
      <c r="U37" s="51">
        <v>0</v>
      </c>
      <c r="V37" s="51">
        <v>0</v>
      </c>
      <c r="W37" s="51">
        <v>0</v>
      </c>
      <c r="X37" s="51">
        <v>0</v>
      </c>
      <c r="Y37" s="52">
        <f t="shared" si="3"/>
        <v>0</v>
      </c>
      <c r="AA37" s="50">
        <v>1977</v>
      </c>
      <c r="AB37" s="51">
        <v>0</v>
      </c>
      <c r="AC37" s="51">
        <v>0</v>
      </c>
      <c r="AD37" s="51">
        <v>0</v>
      </c>
      <c r="AE37" s="51">
        <v>0</v>
      </c>
      <c r="AF37" s="51">
        <v>0</v>
      </c>
      <c r="AG37" s="51">
        <v>0</v>
      </c>
      <c r="AH37" s="51">
        <v>0</v>
      </c>
      <c r="AI37" s="51">
        <v>0</v>
      </c>
      <c r="AJ37" s="51">
        <v>0</v>
      </c>
      <c r="AK37" s="51">
        <v>0</v>
      </c>
      <c r="AL37" s="51">
        <v>0</v>
      </c>
      <c r="AM37" s="51">
        <v>0</v>
      </c>
      <c r="AN37" s="52">
        <f t="shared" si="4"/>
        <v>0</v>
      </c>
      <c r="AP37" s="50">
        <v>1977</v>
      </c>
      <c r="AQ37" s="51">
        <v>0</v>
      </c>
      <c r="AR37" s="51">
        <v>0</v>
      </c>
      <c r="AS37" s="51">
        <v>0</v>
      </c>
      <c r="AT37" s="51">
        <v>0</v>
      </c>
      <c r="AU37" s="51">
        <v>0</v>
      </c>
      <c r="AV37" s="51">
        <v>0</v>
      </c>
      <c r="AW37" s="51">
        <v>0</v>
      </c>
      <c r="AX37" s="51">
        <v>0</v>
      </c>
      <c r="AY37" s="51">
        <v>0</v>
      </c>
      <c r="AZ37" s="51">
        <v>0</v>
      </c>
      <c r="BA37" s="51">
        <v>0</v>
      </c>
      <c r="BB37" s="51">
        <v>0</v>
      </c>
      <c r="BC37" s="52">
        <f t="shared" si="5"/>
        <v>0</v>
      </c>
      <c r="BE37" s="50">
        <v>1977</v>
      </c>
      <c r="BF37" s="51">
        <v>0</v>
      </c>
      <c r="BG37" s="51">
        <v>0</v>
      </c>
      <c r="BH37" s="51">
        <v>0</v>
      </c>
      <c r="BI37" s="51">
        <v>0</v>
      </c>
      <c r="BJ37" s="51">
        <v>0</v>
      </c>
      <c r="BK37" s="51">
        <v>0</v>
      </c>
      <c r="BL37" s="51">
        <v>0</v>
      </c>
      <c r="BM37" s="51">
        <v>0</v>
      </c>
      <c r="BN37" s="51">
        <v>0</v>
      </c>
      <c r="BO37" s="51">
        <v>0</v>
      </c>
      <c r="BP37" s="51">
        <v>0</v>
      </c>
      <c r="BQ37" s="51">
        <v>0</v>
      </c>
      <c r="BR37" s="52">
        <f t="shared" si="6"/>
        <v>0</v>
      </c>
      <c r="BT37" s="50">
        <v>1977</v>
      </c>
      <c r="BU37" s="51">
        <v>0</v>
      </c>
      <c r="BV37" s="51">
        <v>0</v>
      </c>
      <c r="BW37" s="51">
        <v>0</v>
      </c>
      <c r="BX37" s="51">
        <v>0</v>
      </c>
      <c r="BY37" s="51">
        <v>0</v>
      </c>
      <c r="BZ37" s="51">
        <v>0</v>
      </c>
      <c r="CA37" s="51">
        <v>0</v>
      </c>
      <c r="CB37" s="51">
        <v>0</v>
      </c>
      <c r="CC37" s="51">
        <v>0</v>
      </c>
      <c r="CD37" s="51">
        <v>0</v>
      </c>
      <c r="CE37" s="51">
        <v>0</v>
      </c>
      <c r="CF37" s="51">
        <v>0</v>
      </c>
      <c r="CG37" s="52">
        <f t="shared" si="7"/>
        <v>0</v>
      </c>
      <c r="CI37" s="50">
        <v>1977</v>
      </c>
      <c r="CJ37" s="51">
        <v>0</v>
      </c>
      <c r="CK37" s="51">
        <v>0</v>
      </c>
      <c r="CL37" s="51">
        <v>0</v>
      </c>
      <c r="CM37" s="51">
        <v>0</v>
      </c>
      <c r="CN37" s="51">
        <v>0</v>
      </c>
      <c r="CO37" s="51">
        <v>0</v>
      </c>
      <c r="CP37" s="51">
        <v>0</v>
      </c>
      <c r="CQ37" s="51">
        <v>0</v>
      </c>
      <c r="CR37" s="51">
        <v>0</v>
      </c>
      <c r="CS37" s="51">
        <v>0</v>
      </c>
      <c r="CT37" s="51">
        <v>0</v>
      </c>
      <c r="CU37" s="51">
        <v>0</v>
      </c>
      <c r="CV37" s="52">
        <f t="shared" si="8"/>
        <v>0</v>
      </c>
      <c r="CX37" s="50">
        <v>1977</v>
      </c>
      <c r="CY37" s="51">
        <v>0</v>
      </c>
      <c r="CZ37" s="51">
        <v>0</v>
      </c>
      <c r="DA37" s="51">
        <v>0</v>
      </c>
      <c r="DB37" s="51">
        <v>0</v>
      </c>
      <c r="DC37" s="51">
        <v>0</v>
      </c>
      <c r="DD37" s="51">
        <v>0</v>
      </c>
      <c r="DE37" s="51">
        <v>0</v>
      </c>
      <c r="DF37" s="51">
        <v>0</v>
      </c>
      <c r="DG37" s="51">
        <v>0</v>
      </c>
      <c r="DH37" s="51">
        <v>0</v>
      </c>
      <c r="DI37" s="51">
        <v>0</v>
      </c>
      <c r="DJ37" s="51">
        <v>0</v>
      </c>
      <c r="DK37" s="52">
        <f t="shared" si="9"/>
        <v>0</v>
      </c>
      <c r="DM37" s="95">
        <v>1977</v>
      </c>
      <c r="DN37" s="96">
        <v>0</v>
      </c>
      <c r="DO37" s="96">
        <v>0</v>
      </c>
      <c r="DP37" s="96">
        <v>0</v>
      </c>
      <c r="DQ37" s="96">
        <v>0</v>
      </c>
      <c r="DR37" s="96">
        <v>0</v>
      </c>
      <c r="DS37" s="96">
        <v>0</v>
      </c>
      <c r="DT37" s="96">
        <v>0</v>
      </c>
      <c r="DU37" s="96">
        <v>0</v>
      </c>
      <c r="DV37" s="96">
        <v>0</v>
      </c>
      <c r="DW37" s="96">
        <v>0</v>
      </c>
      <c r="DX37" s="96">
        <v>0</v>
      </c>
      <c r="DY37" s="96">
        <v>0</v>
      </c>
      <c r="DZ37" s="96">
        <v>0</v>
      </c>
    </row>
    <row r="38" spans="1:130" x14ac:dyDescent="0.25">
      <c r="A38" s="61">
        <v>18142</v>
      </c>
      <c r="B38" s="96">
        <f t="shared" si="1"/>
        <v>1949</v>
      </c>
      <c r="C38" s="96">
        <f t="shared" si="2"/>
        <v>9</v>
      </c>
      <c r="D38" s="92">
        <v>0</v>
      </c>
      <c r="E38" s="92">
        <v>0</v>
      </c>
      <c r="F38" s="92">
        <v>0</v>
      </c>
      <c r="G38" s="92">
        <v>0</v>
      </c>
      <c r="H38" s="92">
        <v>0</v>
      </c>
      <c r="I38" s="92">
        <v>0</v>
      </c>
      <c r="J38" s="92">
        <v>0</v>
      </c>
      <c r="L38" s="50">
        <v>1978</v>
      </c>
      <c r="M38" s="51">
        <v>0</v>
      </c>
      <c r="N38" s="51">
        <v>0</v>
      </c>
      <c r="O38" s="51">
        <v>0</v>
      </c>
      <c r="P38" s="51">
        <v>714.34665229740926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0</v>
      </c>
      <c r="X38" s="51">
        <v>0</v>
      </c>
      <c r="Y38" s="52">
        <f t="shared" si="3"/>
        <v>714.34665229740926</v>
      </c>
      <c r="AA38" s="50">
        <v>1978</v>
      </c>
      <c r="AB38" s="51">
        <v>0</v>
      </c>
      <c r="AC38" s="51">
        <v>0</v>
      </c>
      <c r="AD38" s="51">
        <v>0</v>
      </c>
      <c r="AE38" s="51">
        <v>877.78328996956714</v>
      </c>
      <c r="AF38" s="51">
        <v>0</v>
      </c>
      <c r="AG38" s="51">
        <v>0</v>
      </c>
      <c r="AH38" s="51">
        <v>0</v>
      </c>
      <c r="AI38" s="51">
        <v>0</v>
      </c>
      <c r="AJ38" s="51">
        <v>0</v>
      </c>
      <c r="AK38" s="51">
        <v>0</v>
      </c>
      <c r="AL38" s="51">
        <v>0</v>
      </c>
      <c r="AM38" s="51">
        <v>0</v>
      </c>
      <c r="AN38" s="52">
        <f t="shared" si="4"/>
        <v>877.78328996956714</v>
      </c>
      <c r="AP38" s="50">
        <v>1978</v>
      </c>
      <c r="AQ38" s="51">
        <v>0</v>
      </c>
      <c r="AR38" s="51">
        <v>0</v>
      </c>
      <c r="AS38" s="51">
        <v>0</v>
      </c>
      <c r="AT38" s="51">
        <v>1377.2750365631284</v>
      </c>
      <c r="AU38" s="51">
        <v>0</v>
      </c>
      <c r="AV38" s="51">
        <v>0</v>
      </c>
      <c r="AW38" s="51">
        <v>0</v>
      </c>
      <c r="AX38" s="51">
        <v>0</v>
      </c>
      <c r="AY38" s="51">
        <v>0</v>
      </c>
      <c r="AZ38" s="51">
        <v>0</v>
      </c>
      <c r="BA38" s="51">
        <v>0</v>
      </c>
      <c r="BB38" s="51">
        <v>0</v>
      </c>
      <c r="BC38" s="52">
        <f t="shared" si="5"/>
        <v>1377.2750365631284</v>
      </c>
      <c r="BE38" s="50">
        <v>1978</v>
      </c>
      <c r="BF38" s="51">
        <v>0</v>
      </c>
      <c r="BG38" s="51">
        <v>0</v>
      </c>
      <c r="BH38" s="51">
        <v>0</v>
      </c>
      <c r="BI38" s="51">
        <v>1414.9205542291872</v>
      </c>
      <c r="BJ38" s="51">
        <v>0</v>
      </c>
      <c r="BK38" s="51">
        <v>0</v>
      </c>
      <c r="BL38" s="51">
        <v>0</v>
      </c>
      <c r="BM38" s="51">
        <v>0</v>
      </c>
      <c r="BN38" s="51">
        <v>0</v>
      </c>
      <c r="BO38" s="51">
        <v>0</v>
      </c>
      <c r="BP38" s="51">
        <v>0</v>
      </c>
      <c r="BQ38" s="51">
        <v>0</v>
      </c>
      <c r="BR38" s="52">
        <f t="shared" si="6"/>
        <v>1414.9205542291872</v>
      </c>
      <c r="BT38" s="50">
        <v>1978</v>
      </c>
      <c r="BU38" s="51">
        <v>0</v>
      </c>
      <c r="BV38" s="51">
        <v>0</v>
      </c>
      <c r="BW38" s="51">
        <v>0</v>
      </c>
      <c r="BX38" s="51">
        <v>1446.1387883912848</v>
      </c>
      <c r="BY38" s="51">
        <v>0</v>
      </c>
      <c r="BZ38" s="51">
        <v>0</v>
      </c>
      <c r="CA38" s="51">
        <v>0</v>
      </c>
      <c r="CB38" s="51">
        <v>0</v>
      </c>
      <c r="CC38" s="51">
        <v>0</v>
      </c>
      <c r="CD38" s="51">
        <v>0</v>
      </c>
      <c r="CE38" s="51">
        <v>0</v>
      </c>
      <c r="CF38" s="51">
        <v>0</v>
      </c>
      <c r="CG38" s="52">
        <f t="shared" si="7"/>
        <v>1446.1387883912848</v>
      </c>
      <c r="CI38" s="50">
        <v>1978</v>
      </c>
      <c r="CJ38" s="51">
        <v>0</v>
      </c>
      <c r="CK38" s="51">
        <v>0</v>
      </c>
      <c r="CL38" s="51">
        <v>0</v>
      </c>
      <c r="CM38" s="51">
        <v>2030.1034038940511</v>
      </c>
      <c r="CN38" s="51">
        <v>0</v>
      </c>
      <c r="CO38" s="51">
        <v>0</v>
      </c>
      <c r="CP38" s="51">
        <v>0</v>
      </c>
      <c r="CQ38" s="51">
        <v>0</v>
      </c>
      <c r="CR38" s="51">
        <v>0</v>
      </c>
      <c r="CS38" s="51">
        <v>0</v>
      </c>
      <c r="CT38" s="51">
        <v>0</v>
      </c>
      <c r="CU38" s="51">
        <v>0</v>
      </c>
      <c r="CV38" s="52">
        <f t="shared" si="8"/>
        <v>2030.1034038940511</v>
      </c>
      <c r="CX38" s="50">
        <v>1978</v>
      </c>
      <c r="CY38" s="51">
        <v>0</v>
      </c>
      <c r="CZ38" s="51">
        <v>0</v>
      </c>
      <c r="DA38" s="51">
        <v>0</v>
      </c>
      <c r="DB38" s="51">
        <v>2065.9125548446927</v>
      </c>
      <c r="DC38" s="51">
        <v>0</v>
      </c>
      <c r="DD38" s="51">
        <v>0</v>
      </c>
      <c r="DE38" s="51">
        <v>0</v>
      </c>
      <c r="DF38" s="51">
        <v>0</v>
      </c>
      <c r="DG38" s="51">
        <v>0</v>
      </c>
      <c r="DH38" s="51">
        <v>0</v>
      </c>
      <c r="DI38" s="51">
        <v>0</v>
      </c>
      <c r="DJ38" s="51">
        <v>0</v>
      </c>
      <c r="DK38" s="52">
        <f t="shared" si="9"/>
        <v>2065.9125548446927</v>
      </c>
      <c r="DM38" s="95">
        <v>1978</v>
      </c>
      <c r="DN38" s="96">
        <v>0</v>
      </c>
      <c r="DO38" s="96">
        <v>0</v>
      </c>
      <c r="DP38" s="96">
        <v>0</v>
      </c>
      <c r="DQ38" s="96">
        <v>2065.9125548446927</v>
      </c>
      <c r="DR38" s="96">
        <v>0</v>
      </c>
      <c r="DS38" s="96">
        <v>0</v>
      </c>
      <c r="DT38" s="96">
        <v>0</v>
      </c>
      <c r="DU38" s="96">
        <v>0</v>
      </c>
      <c r="DV38" s="96">
        <v>0</v>
      </c>
      <c r="DW38" s="96">
        <v>0</v>
      </c>
      <c r="DX38" s="96">
        <v>0</v>
      </c>
      <c r="DY38" s="96">
        <v>0</v>
      </c>
      <c r="DZ38" s="96">
        <v>2065.9125548446927</v>
      </c>
    </row>
    <row r="39" spans="1:130" x14ac:dyDescent="0.25">
      <c r="A39" s="61">
        <v>18172</v>
      </c>
      <c r="B39" s="96">
        <f t="shared" si="1"/>
        <v>1949</v>
      </c>
      <c r="C39" s="96">
        <f t="shared" si="2"/>
        <v>10</v>
      </c>
      <c r="D39" s="92">
        <v>0</v>
      </c>
      <c r="E39" s="92">
        <v>0</v>
      </c>
      <c r="F39" s="92">
        <v>0</v>
      </c>
      <c r="G39" s="92">
        <v>0</v>
      </c>
      <c r="H39" s="92">
        <v>0</v>
      </c>
      <c r="I39" s="92">
        <v>0</v>
      </c>
      <c r="J39" s="92">
        <v>0</v>
      </c>
      <c r="L39" s="50">
        <v>1979</v>
      </c>
      <c r="M39" s="51">
        <v>0</v>
      </c>
      <c r="N39" s="51">
        <v>0</v>
      </c>
      <c r="O39" s="51">
        <v>738.20156702753127</v>
      </c>
      <c r="P39" s="51">
        <v>0</v>
      </c>
      <c r="Q39" s="51">
        <v>0</v>
      </c>
      <c r="R39" s="51">
        <v>0</v>
      </c>
      <c r="S39" s="51">
        <v>0</v>
      </c>
      <c r="T39" s="51">
        <v>0</v>
      </c>
      <c r="U39" s="51">
        <v>0</v>
      </c>
      <c r="V39" s="51">
        <v>0</v>
      </c>
      <c r="W39" s="51">
        <v>0</v>
      </c>
      <c r="X39" s="51">
        <v>0</v>
      </c>
      <c r="Y39" s="52">
        <f t="shared" si="3"/>
        <v>738.20156702753127</v>
      </c>
      <c r="AA39" s="50">
        <v>1979</v>
      </c>
      <c r="AB39" s="51">
        <v>0</v>
      </c>
      <c r="AC39" s="51">
        <v>0</v>
      </c>
      <c r="AD39" s="51">
        <v>907.09601295413859</v>
      </c>
      <c r="AE39" s="51">
        <v>0</v>
      </c>
      <c r="AF39" s="51">
        <v>0</v>
      </c>
      <c r="AG39" s="51">
        <v>0</v>
      </c>
      <c r="AH39" s="51">
        <v>0</v>
      </c>
      <c r="AI39" s="51">
        <v>0</v>
      </c>
      <c r="AJ39" s="51">
        <v>0</v>
      </c>
      <c r="AK39" s="51">
        <v>0</v>
      </c>
      <c r="AL39" s="51">
        <v>0</v>
      </c>
      <c r="AM39" s="51">
        <v>0</v>
      </c>
      <c r="AN39" s="52">
        <f t="shared" si="4"/>
        <v>907.09601295413859</v>
      </c>
      <c r="AP39" s="50">
        <v>1979</v>
      </c>
      <c r="AQ39" s="51">
        <v>0</v>
      </c>
      <c r="AR39" s="51">
        <v>0</v>
      </c>
      <c r="AS39" s="51">
        <v>1423.2678027523095</v>
      </c>
      <c r="AT39" s="51">
        <v>0</v>
      </c>
      <c r="AU39" s="51">
        <v>0</v>
      </c>
      <c r="AV39" s="51">
        <v>0</v>
      </c>
      <c r="AW39" s="51">
        <v>0</v>
      </c>
      <c r="AX39" s="51">
        <v>0</v>
      </c>
      <c r="AY39" s="51">
        <v>0</v>
      </c>
      <c r="AZ39" s="51">
        <v>0</v>
      </c>
      <c r="BA39" s="51">
        <v>0</v>
      </c>
      <c r="BB39" s="51">
        <v>0</v>
      </c>
      <c r="BC39" s="52">
        <f t="shared" si="5"/>
        <v>1423.2678027523095</v>
      </c>
      <c r="BE39" s="50">
        <v>1979</v>
      </c>
      <c r="BF39" s="51">
        <v>0</v>
      </c>
      <c r="BG39" s="51">
        <v>0</v>
      </c>
      <c r="BH39" s="51">
        <v>1462.1704560275393</v>
      </c>
      <c r="BI39" s="51">
        <v>0</v>
      </c>
      <c r="BJ39" s="51">
        <v>0</v>
      </c>
      <c r="BK39" s="51">
        <v>0</v>
      </c>
      <c r="BL39" s="51">
        <v>0</v>
      </c>
      <c r="BM39" s="51">
        <v>0</v>
      </c>
      <c r="BN39" s="51">
        <v>0</v>
      </c>
      <c r="BO39" s="51">
        <v>0</v>
      </c>
      <c r="BP39" s="51">
        <v>0</v>
      </c>
      <c r="BQ39" s="51">
        <v>0</v>
      </c>
      <c r="BR39" s="52">
        <f t="shared" si="6"/>
        <v>1462.1704560275393</v>
      </c>
      <c r="BT39" s="50">
        <v>1979</v>
      </c>
      <c r="BU39" s="51">
        <v>0</v>
      </c>
      <c r="BV39" s="51">
        <v>0</v>
      </c>
      <c r="BW39" s="51">
        <v>1494.4311928899251</v>
      </c>
      <c r="BX39" s="51">
        <v>0</v>
      </c>
      <c r="BY39" s="51">
        <v>0</v>
      </c>
      <c r="BZ39" s="51">
        <v>0</v>
      </c>
      <c r="CA39" s="51">
        <v>0</v>
      </c>
      <c r="CB39" s="51">
        <v>0</v>
      </c>
      <c r="CC39" s="51">
        <v>0</v>
      </c>
      <c r="CD39" s="51">
        <v>0</v>
      </c>
      <c r="CE39" s="51">
        <v>0</v>
      </c>
      <c r="CF39" s="51">
        <v>0</v>
      </c>
      <c r="CG39" s="52">
        <f t="shared" si="7"/>
        <v>1494.4311928899251</v>
      </c>
      <c r="CI39" s="50">
        <v>1979</v>
      </c>
      <c r="CJ39" s="51">
        <v>0</v>
      </c>
      <c r="CK39" s="51">
        <v>0</v>
      </c>
      <c r="CL39" s="51">
        <v>2097.8967412569036</v>
      </c>
      <c r="CM39" s="51">
        <v>0</v>
      </c>
      <c r="CN39" s="51">
        <v>0</v>
      </c>
      <c r="CO39" s="51">
        <v>0</v>
      </c>
      <c r="CP39" s="51">
        <v>0</v>
      </c>
      <c r="CQ39" s="51">
        <v>0</v>
      </c>
      <c r="CR39" s="51">
        <v>0</v>
      </c>
      <c r="CS39" s="51">
        <v>0</v>
      </c>
      <c r="CT39" s="51">
        <v>0</v>
      </c>
      <c r="CU39" s="51">
        <v>0</v>
      </c>
      <c r="CV39" s="52">
        <f t="shared" si="8"/>
        <v>2097.8967412569036</v>
      </c>
      <c r="CX39" s="50">
        <v>1979</v>
      </c>
      <c r="CY39" s="51">
        <v>0</v>
      </c>
      <c r="CZ39" s="51">
        <v>0</v>
      </c>
      <c r="DA39" s="51">
        <v>2134.9017041284642</v>
      </c>
      <c r="DB39" s="51">
        <v>0</v>
      </c>
      <c r="DC39" s="51">
        <v>0</v>
      </c>
      <c r="DD39" s="51">
        <v>0</v>
      </c>
      <c r="DE39" s="51">
        <v>0</v>
      </c>
      <c r="DF39" s="51">
        <v>0</v>
      </c>
      <c r="DG39" s="51">
        <v>0</v>
      </c>
      <c r="DH39" s="51">
        <v>0</v>
      </c>
      <c r="DI39" s="51">
        <v>0</v>
      </c>
      <c r="DJ39" s="51">
        <v>0</v>
      </c>
      <c r="DK39" s="52">
        <f t="shared" si="9"/>
        <v>2134.9017041284642</v>
      </c>
      <c r="DM39" s="95">
        <v>1979</v>
      </c>
      <c r="DN39" s="96">
        <v>0</v>
      </c>
      <c r="DO39" s="96">
        <v>0</v>
      </c>
      <c r="DP39" s="96">
        <v>2134.9017041284642</v>
      </c>
      <c r="DQ39" s="96">
        <v>0</v>
      </c>
      <c r="DR39" s="96">
        <v>0</v>
      </c>
      <c r="DS39" s="96">
        <v>0</v>
      </c>
      <c r="DT39" s="96">
        <v>0</v>
      </c>
      <c r="DU39" s="96">
        <v>0</v>
      </c>
      <c r="DV39" s="96">
        <v>0</v>
      </c>
      <c r="DW39" s="96">
        <v>0</v>
      </c>
      <c r="DX39" s="96">
        <v>0</v>
      </c>
      <c r="DY39" s="96">
        <v>0</v>
      </c>
      <c r="DZ39" s="96">
        <v>2134.9017041284642</v>
      </c>
    </row>
    <row r="40" spans="1:130" x14ac:dyDescent="0.25">
      <c r="A40" s="61">
        <v>18203</v>
      </c>
      <c r="B40" s="96">
        <f t="shared" si="1"/>
        <v>1949</v>
      </c>
      <c r="C40" s="96">
        <f t="shared" si="2"/>
        <v>11</v>
      </c>
      <c r="D40" s="92">
        <v>0</v>
      </c>
      <c r="E40" s="92">
        <v>0</v>
      </c>
      <c r="F40" s="92">
        <v>0</v>
      </c>
      <c r="G40" s="92">
        <v>0</v>
      </c>
      <c r="H40" s="92">
        <v>0</v>
      </c>
      <c r="I40" s="92">
        <v>0</v>
      </c>
      <c r="J40" s="92">
        <v>0</v>
      </c>
      <c r="L40" s="50">
        <v>1980</v>
      </c>
      <c r="M40" s="51">
        <v>0</v>
      </c>
      <c r="N40" s="51">
        <v>0</v>
      </c>
      <c r="O40" s="51">
        <v>0</v>
      </c>
      <c r="P40" s="51">
        <v>705.52183386557795</v>
      </c>
      <c r="Q40" s="51">
        <v>0</v>
      </c>
      <c r="R40" s="51">
        <v>0</v>
      </c>
      <c r="S40" s="51">
        <v>0</v>
      </c>
      <c r="T40" s="51">
        <v>0</v>
      </c>
      <c r="U40" s="51">
        <v>0</v>
      </c>
      <c r="V40" s="51">
        <v>0</v>
      </c>
      <c r="W40" s="51">
        <v>0</v>
      </c>
      <c r="X40" s="51">
        <v>0</v>
      </c>
      <c r="Y40" s="52">
        <f t="shared" si="3"/>
        <v>705.52183386557795</v>
      </c>
      <c r="AA40" s="50">
        <v>1980</v>
      </c>
      <c r="AB40" s="51">
        <v>0</v>
      </c>
      <c r="AC40" s="51">
        <v>0</v>
      </c>
      <c r="AD40" s="51">
        <v>0</v>
      </c>
      <c r="AE40" s="51">
        <v>866.93942567544025</v>
      </c>
      <c r="AF40" s="51">
        <v>0</v>
      </c>
      <c r="AG40" s="51">
        <v>0</v>
      </c>
      <c r="AH40" s="51">
        <v>0</v>
      </c>
      <c r="AI40" s="51">
        <v>0</v>
      </c>
      <c r="AJ40" s="51">
        <v>0</v>
      </c>
      <c r="AK40" s="51">
        <v>0</v>
      </c>
      <c r="AL40" s="51">
        <v>0</v>
      </c>
      <c r="AM40" s="51">
        <v>0</v>
      </c>
      <c r="AN40" s="52">
        <f t="shared" si="4"/>
        <v>866.93942567544025</v>
      </c>
      <c r="AP40" s="50">
        <v>1980</v>
      </c>
      <c r="AQ40" s="51">
        <v>0</v>
      </c>
      <c r="AR40" s="51">
        <v>0</v>
      </c>
      <c r="AS40" s="51">
        <v>0</v>
      </c>
      <c r="AT40" s="51">
        <v>1360.2606051392893</v>
      </c>
      <c r="AU40" s="51">
        <v>0</v>
      </c>
      <c r="AV40" s="51">
        <v>0</v>
      </c>
      <c r="AW40" s="51">
        <v>0</v>
      </c>
      <c r="AX40" s="51">
        <v>0</v>
      </c>
      <c r="AY40" s="51">
        <v>0</v>
      </c>
      <c r="AZ40" s="51">
        <v>0</v>
      </c>
      <c r="BA40" s="51">
        <v>0</v>
      </c>
      <c r="BB40" s="51">
        <v>0</v>
      </c>
      <c r="BC40" s="52">
        <f t="shared" si="5"/>
        <v>1360.2606051392893</v>
      </c>
      <c r="BE40" s="50">
        <v>1980</v>
      </c>
      <c r="BF40" s="51">
        <v>0</v>
      </c>
      <c r="BG40" s="51">
        <v>0</v>
      </c>
      <c r="BH40" s="51">
        <v>0</v>
      </c>
      <c r="BI40" s="51">
        <v>1397.4410616797632</v>
      </c>
      <c r="BJ40" s="51">
        <v>0</v>
      </c>
      <c r="BK40" s="51">
        <v>0</v>
      </c>
      <c r="BL40" s="51">
        <v>0</v>
      </c>
      <c r="BM40" s="51">
        <v>0</v>
      </c>
      <c r="BN40" s="51">
        <v>0</v>
      </c>
      <c r="BO40" s="51">
        <v>0</v>
      </c>
      <c r="BP40" s="51">
        <v>0</v>
      </c>
      <c r="BQ40" s="51">
        <v>0</v>
      </c>
      <c r="BR40" s="52">
        <f t="shared" si="6"/>
        <v>1397.4410616797632</v>
      </c>
      <c r="BT40" s="50">
        <v>1980</v>
      </c>
      <c r="BU40" s="51">
        <v>0</v>
      </c>
      <c r="BV40" s="51">
        <v>0</v>
      </c>
      <c r="BW40" s="51">
        <v>0</v>
      </c>
      <c r="BX40" s="51">
        <v>1428.2736353962537</v>
      </c>
      <c r="BY40" s="51">
        <v>0</v>
      </c>
      <c r="BZ40" s="51">
        <v>0</v>
      </c>
      <c r="CA40" s="51">
        <v>0</v>
      </c>
      <c r="CB40" s="51">
        <v>0</v>
      </c>
      <c r="CC40" s="51">
        <v>0</v>
      </c>
      <c r="CD40" s="51">
        <v>0</v>
      </c>
      <c r="CE40" s="51">
        <v>0</v>
      </c>
      <c r="CF40" s="51">
        <v>0</v>
      </c>
      <c r="CG40" s="52">
        <f t="shared" si="7"/>
        <v>1428.2736353962537</v>
      </c>
      <c r="CI40" s="50">
        <v>1980</v>
      </c>
      <c r="CJ40" s="51">
        <v>0</v>
      </c>
      <c r="CK40" s="51">
        <v>0</v>
      </c>
      <c r="CL40" s="51">
        <v>0</v>
      </c>
      <c r="CM40" s="51">
        <v>2005.024131975312</v>
      </c>
      <c r="CN40" s="51">
        <v>0</v>
      </c>
      <c r="CO40" s="51">
        <v>0</v>
      </c>
      <c r="CP40" s="51">
        <v>0</v>
      </c>
      <c r="CQ40" s="51">
        <v>0</v>
      </c>
      <c r="CR40" s="51">
        <v>0</v>
      </c>
      <c r="CS40" s="51">
        <v>0</v>
      </c>
      <c r="CT40" s="51">
        <v>0</v>
      </c>
      <c r="CU40" s="51">
        <v>0</v>
      </c>
      <c r="CV40" s="52">
        <f t="shared" si="8"/>
        <v>2005.024131975312</v>
      </c>
      <c r="CX40" s="50">
        <v>1980</v>
      </c>
      <c r="CY40" s="51">
        <v>0</v>
      </c>
      <c r="CZ40" s="51">
        <v>0</v>
      </c>
      <c r="DA40" s="51">
        <v>0</v>
      </c>
      <c r="DB40" s="51">
        <v>2040.3909077089338</v>
      </c>
      <c r="DC40" s="51">
        <v>0</v>
      </c>
      <c r="DD40" s="51">
        <v>0</v>
      </c>
      <c r="DE40" s="51">
        <v>0</v>
      </c>
      <c r="DF40" s="51">
        <v>0</v>
      </c>
      <c r="DG40" s="51">
        <v>0</v>
      </c>
      <c r="DH40" s="51">
        <v>0</v>
      </c>
      <c r="DI40" s="51">
        <v>0</v>
      </c>
      <c r="DJ40" s="51">
        <v>0</v>
      </c>
      <c r="DK40" s="52">
        <f t="shared" si="9"/>
        <v>2040.3909077089338</v>
      </c>
      <c r="DM40" s="95">
        <v>1980</v>
      </c>
      <c r="DN40" s="96">
        <v>0</v>
      </c>
      <c r="DO40" s="96">
        <v>0</v>
      </c>
      <c r="DP40" s="96">
        <v>0</v>
      </c>
      <c r="DQ40" s="96">
        <v>2040.3909077089338</v>
      </c>
      <c r="DR40" s="96">
        <v>0</v>
      </c>
      <c r="DS40" s="96">
        <v>0</v>
      </c>
      <c r="DT40" s="96">
        <v>0</v>
      </c>
      <c r="DU40" s="96">
        <v>0</v>
      </c>
      <c r="DV40" s="96">
        <v>0</v>
      </c>
      <c r="DW40" s="96">
        <v>0</v>
      </c>
      <c r="DX40" s="96">
        <v>0</v>
      </c>
      <c r="DY40" s="96">
        <v>0</v>
      </c>
      <c r="DZ40" s="96">
        <v>2040.3909077089338</v>
      </c>
    </row>
    <row r="41" spans="1:130" x14ac:dyDescent="0.25">
      <c r="A41" s="61">
        <v>18233</v>
      </c>
      <c r="B41" s="96">
        <f t="shared" si="1"/>
        <v>1949</v>
      </c>
      <c r="C41" s="96">
        <f t="shared" si="2"/>
        <v>12</v>
      </c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L41" s="50">
        <v>1981</v>
      </c>
      <c r="M41" s="51">
        <v>0</v>
      </c>
      <c r="N41" s="51">
        <v>0</v>
      </c>
      <c r="O41" s="51">
        <v>717.35180036825182</v>
      </c>
      <c r="P41" s="51">
        <v>0</v>
      </c>
      <c r="Q41" s="51">
        <v>0</v>
      </c>
      <c r="R41" s="51">
        <v>0</v>
      </c>
      <c r="S41" s="51">
        <v>0</v>
      </c>
      <c r="T41" s="51">
        <v>0</v>
      </c>
      <c r="U41" s="51">
        <v>0</v>
      </c>
      <c r="V41" s="51">
        <v>0</v>
      </c>
      <c r="W41" s="51">
        <v>0</v>
      </c>
      <c r="X41" s="51">
        <v>0</v>
      </c>
      <c r="Y41" s="52">
        <f t="shared" si="3"/>
        <v>717.35180036825182</v>
      </c>
      <c r="AA41" s="50">
        <v>1981</v>
      </c>
      <c r="AB41" s="51">
        <v>0</v>
      </c>
      <c r="AC41" s="51">
        <v>0</v>
      </c>
      <c r="AD41" s="51">
        <v>881.475991198006</v>
      </c>
      <c r="AE41" s="51">
        <v>0</v>
      </c>
      <c r="AF41" s="51">
        <v>0</v>
      </c>
      <c r="AG41" s="51">
        <v>0</v>
      </c>
      <c r="AH41" s="51">
        <v>0</v>
      </c>
      <c r="AI41" s="51">
        <v>0</v>
      </c>
      <c r="AJ41" s="51">
        <v>0</v>
      </c>
      <c r="AK41" s="51">
        <v>0</v>
      </c>
      <c r="AL41" s="51">
        <v>0</v>
      </c>
      <c r="AM41" s="51">
        <v>0</v>
      </c>
      <c r="AN41" s="52">
        <f t="shared" si="4"/>
        <v>881.475991198006</v>
      </c>
      <c r="AP41" s="50">
        <v>1981</v>
      </c>
      <c r="AQ41" s="51">
        <v>0</v>
      </c>
      <c r="AR41" s="51">
        <v>0</v>
      </c>
      <c r="AS41" s="51">
        <v>1383.0690238462437</v>
      </c>
      <c r="AT41" s="51">
        <v>0</v>
      </c>
      <c r="AU41" s="51">
        <v>0</v>
      </c>
      <c r="AV41" s="51">
        <v>0</v>
      </c>
      <c r="AW41" s="51">
        <v>0</v>
      </c>
      <c r="AX41" s="51">
        <v>0</v>
      </c>
      <c r="AY41" s="51">
        <v>0</v>
      </c>
      <c r="AZ41" s="51">
        <v>0</v>
      </c>
      <c r="BA41" s="51">
        <v>0</v>
      </c>
      <c r="BB41" s="51">
        <v>0</v>
      </c>
      <c r="BC41" s="52">
        <f t="shared" si="5"/>
        <v>1383.0690238462437</v>
      </c>
      <c r="BE41" s="50">
        <v>1981</v>
      </c>
      <c r="BF41" s="51">
        <v>0</v>
      </c>
      <c r="BG41" s="51">
        <v>0</v>
      </c>
      <c r="BH41" s="51">
        <v>1420.8729104980412</v>
      </c>
      <c r="BI41" s="51">
        <v>0</v>
      </c>
      <c r="BJ41" s="51">
        <v>0</v>
      </c>
      <c r="BK41" s="51">
        <v>0</v>
      </c>
      <c r="BL41" s="51">
        <v>0</v>
      </c>
      <c r="BM41" s="51">
        <v>0</v>
      </c>
      <c r="BN41" s="51">
        <v>0</v>
      </c>
      <c r="BO41" s="51">
        <v>0</v>
      </c>
      <c r="BP41" s="51">
        <v>0</v>
      </c>
      <c r="BQ41" s="51">
        <v>0</v>
      </c>
      <c r="BR41" s="52">
        <f t="shared" si="6"/>
        <v>1420.8729104980412</v>
      </c>
      <c r="BT41" s="50">
        <v>1981</v>
      </c>
      <c r="BU41" s="51">
        <v>0</v>
      </c>
      <c r="BV41" s="51">
        <v>0</v>
      </c>
      <c r="BW41" s="51">
        <v>1452.222475038556</v>
      </c>
      <c r="BX41" s="51">
        <v>0</v>
      </c>
      <c r="BY41" s="51">
        <v>0</v>
      </c>
      <c r="BZ41" s="51">
        <v>0</v>
      </c>
      <c r="CA41" s="51">
        <v>0</v>
      </c>
      <c r="CB41" s="51">
        <v>0</v>
      </c>
      <c r="CC41" s="51">
        <v>0</v>
      </c>
      <c r="CD41" s="51">
        <v>0</v>
      </c>
      <c r="CE41" s="51">
        <v>0</v>
      </c>
      <c r="CF41" s="51">
        <v>0</v>
      </c>
      <c r="CG41" s="52">
        <f t="shared" si="7"/>
        <v>1452.222475038556</v>
      </c>
      <c r="CI41" s="50">
        <v>1981</v>
      </c>
      <c r="CJ41" s="51">
        <v>0</v>
      </c>
      <c r="CK41" s="51">
        <v>0</v>
      </c>
      <c r="CL41" s="51">
        <v>2038.643741149363</v>
      </c>
      <c r="CM41" s="51">
        <v>0</v>
      </c>
      <c r="CN41" s="51">
        <v>0</v>
      </c>
      <c r="CO41" s="51">
        <v>0</v>
      </c>
      <c r="CP41" s="51">
        <v>0</v>
      </c>
      <c r="CQ41" s="51">
        <v>0</v>
      </c>
      <c r="CR41" s="51">
        <v>0</v>
      </c>
      <c r="CS41" s="51">
        <v>0</v>
      </c>
      <c r="CT41" s="51">
        <v>0</v>
      </c>
      <c r="CU41" s="51">
        <v>0</v>
      </c>
      <c r="CV41" s="52">
        <f t="shared" si="8"/>
        <v>2038.643741149363</v>
      </c>
      <c r="CX41" s="50">
        <v>1981</v>
      </c>
      <c r="CY41" s="51">
        <v>0</v>
      </c>
      <c r="CZ41" s="51">
        <v>0</v>
      </c>
      <c r="DA41" s="51">
        <v>2074.6035357693654</v>
      </c>
      <c r="DB41" s="51">
        <v>0</v>
      </c>
      <c r="DC41" s="51">
        <v>0</v>
      </c>
      <c r="DD41" s="51">
        <v>0</v>
      </c>
      <c r="DE41" s="51">
        <v>0</v>
      </c>
      <c r="DF41" s="51">
        <v>0</v>
      </c>
      <c r="DG41" s="51">
        <v>0</v>
      </c>
      <c r="DH41" s="51">
        <v>0</v>
      </c>
      <c r="DI41" s="51">
        <v>0</v>
      </c>
      <c r="DJ41" s="51">
        <v>0</v>
      </c>
      <c r="DK41" s="52">
        <f t="shared" si="9"/>
        <v>2074.6035357693654</v>
      </c>
      <c r="DM41" s="95">
        <v>1981</v>
      </c>
      <c r="DN41" s="96">
        <v>0</v>
      </c>
      <c r="DO41" s="96">
        <v>0</v>
      </c>
      <c r="DP41" s="96">
        <v>2074.6035357693654</v>
      </c>
      <c r="DQ41" s="96">
        <v>0</v>
      </c>
      <c r="DR41" s="96">
        <v>0</v>
      </c>
      <c r="DS41" s="96">
        <v>0</v>
      </c>
      <c r="DT41" s="96">
        <v>0</v>
      </c>
      <c r="DU41" s="96">
        <v>0</v>
      </c>
      <c r="DV41" s="96">
        <v>0</v>
      </c>
      <c r="DW41" s="96">
        <v>0</v>
      </c>
      <c r="DX41" s="96">
        <v>0</v>
      </c>
      <c r="DY41" s="96">
        <v>0</v>
      </c>
      <c r="DZ41" s="96">
        <v>2074.6035357693654</v>
      </c>
    </row>
    <row r="42" spans="1:130" x14ac:dyDescent="0.25">
      <c r="A42" s="61">
        <v>18264</v>
      </c>
      <c r="B42" s="96">
        <f t="shared" si="1"/>
        <v>1950</v>
      </c>
      <c r="C42" s="96">
        <f t="shared" si="2"/>
        <v>1</v>
      </c>
      <c r="D42" s="92">
        <v>0</v>
      </c>
      <c r="E42" s="92">
        <v>0</v>
      </c>
      <c r="F42" s="92">
        <v>0</v>
      </c>
      <c r="G42" s="92">
        <v>0</v>
      </c>
      <c r="H42" s="92">
        <v>0</v>
      </c>
      <c r="I42" s="92">
        <v>0</v>
      </c>
      <c r="J42" s="92">
        <v>0</v>
      </c>
      <c r="L42" s="50">
        <v>1982</v>
      </c>
      <c r="M42" s="51">
        <v>0</v>
      </c>
      <c r="N42" s="51">
        <v>0</v>
      </c>
      <c r="O42" s="51">
        <v>0</v>
      </c>
      <c r="P42" s="51">
        <v>0</v>
      </c>
      <c r="Q42" s="51">
        <v>0</v>
      </c>
      <c r="R42" s="51">
        <v>0</v>
      </c>
      <c r="S42" s="51">
        <v>0</v>
      </c>
      <c r="T42" s="51">
        <v>0</v>
      </c>
      <c r="U42" s="51">
        <v>0</v>
      </c>
      <c r="V42" s="51">
        <v>0</v>
      </c>
      <c r="W42" s="51">
        <v>0</v>
      </c>
      <c r="X42" s="51">
        <v>0</v>
      </c>
      <c r="Y42" s="52">
        <f t="shared" si="3"/>
        <v>0</v>
      </c>
      <c r="AA42" s="50">
        <v>1982</v>
      </c>
      <c r="AB42" s="51">
        <v>0</v>
      </c>
      <c r="AC42" s="51">
        <v>0</v>
      </c>
      <c r="AD42" s="51">
        <v>0</v>
      </c>
      <c r="AE42" s="51">
        <v>0</v>
      </c>
      <c r="AF42" s="51">
        <v>0</v>
      </c>
      <c r="AG42" s="51">
        <v>0</v>
      </c>
      <c r="AH42" s="51">
        <v>0</v>
      </c>
      <c r="AI42" s="51">
        <v>0</v>
      </c>
      <c r="AJ42" s="51">
        <v>0</v>
      </c>
      <c r="AK42" s="51">
        <v>0</v>
      </c>
      <c r="AL42" s="51">
        <v>0</v>
      </c>
      <c r="AM42" s="51">
        <v>0</v>
      </c>
      <c r="AN42" s="52">
        <f t="shared" si="4"/>
        <v>0</v>
      </c>
      <c r="AP42" s="50">
        <v>1982</v>
      </c>
      <c r="AQ42" s="51">
        <v>0</v>
      </c>
      <c r="AR42" s="51">
        <v>0</v>
      </c>
      <c r="AS42" s="51">
        <v>0</v>
      </c>
      <c r="AT42" s="51">
        <v>0</v>
      </c>
      <c r="AU42" s="51">
        <v>0</v>
      </c>
      <c r="AV42" s="51">
        <v>0</v>
      </c>
      <c r="AW42" s="51">
        <v>0</v>
      </c>
      <c r="AX42" s="51">
        <v>0</v>
      </c>
      <c r="AY42" s="51">
        <v>0</v>
      </c>
      <c r="AZ42" s="51">
        <v>0</v>
      </c>
      <c r="BA42" s="51">
        <v>0</v>
      </c>
      <c r="BB42" s="51">
        <v>0</v>
      </c>
      <c r="BC42" s="52">
        <f t="shared" si="5"/>
        <v>0</v>
      </c>
      <c r="BE42" s="50">
        <v>1982</v>
      </c>
      <c r="BF42" s="51">
        <v>0</v>
      </c>
      <c r="BG42" s="51">
        <v>0</v>
      </c>
      <c r="BH42" s="51">
        <v>0</v>
      </c>
      <c r="BI42" s="51">
        <v>0</v>
      </c>
      <c r="BJ42" s="51">
        <v>0</v>
      </c>
      <c r="BK42" s="51">
        <v>0</v>
      </c>
      <c r="BL42" s="51">
        <v>0</v>
      </c>
      <c r="BM42" s="51">
        <v>0</v>
      </c>
      <c r="BN42" s="51">
        <v>0</v>
      </c>
      <c r="BO42" s="51">
        <v>0</v>
      </c>
      <c r="BP42" s="51">
        <v>0</v>
      </c>
      <c r="BQ42" s="51">
        <v>0</v>
      </c>
      <c r="BR42" s="52">
        <f t="shared" si="6"/>
        <v>0</v>
      </c>
      <c r="BT42" s="50">
        <v>1982</v>
      </c>
      <c r="BU42" s="51">
        <v>0</v>
      </c>
      <c r="BV42" s="51">
        <v>0</v>
      </c>
      <c r="BW42" s="51">
        <v>0</v>
      </c>
      <c r="BX42" s="51">
        <v>0</v>
      </c>
      <c r="BY42" s="51">
        <v>0</v>
      </c>
      <c r="BZ42" s="51">
        <v>0</v>
      </c>
      <c r="CA42" s="51">
        <v>0</v>
      </c>
      <c r="CB42" s="51">
        <v>0</v>
      </c>
      <c r="CC42" s="51">
        <v>0</v>
      </c>
      <c r="CD42" s="51">
        <v>0</v>
      </c>
      <c r="CE42" s="51">
        <v>0</v>
      </c>
      <c r="CF42" s="51">
        <v>0</v>
      </c>
      <c r="CG42" s="52">
        <f t="shared" si="7"/>
        <v>0</v>
      </c>
      <c r="CI42" s="50">
        <v>1982</v>
      </c>
      <c r="CJ42" s="51">
        <v>0</v>
      </c>
      <c r="CK42" s="51">
        <v>0</v>
      </c>
      <c r="CL42" s="51">
        <v>0</v>
      </c>
      <c r="CM42" s="51">
        <v>0</v>
      </c>
      <c r="CN42" s="51">
        <v>0</v>
      </c>
      <c r="CO42" s="51">
        <v>0</v>
      </c>
      <c r="CP42" s="51">
        <v>0</v>
      </c>
      <c r="CQ42" s="51">
        <v>0</v>
      </c>
      <c r="CR42" s="51">
        <v>0</v>
      </c>
      <c r="CS42" s="51">
        <v>0</v>
      </c>
      <c r="CT42" s="51">
        <v>0</v>
      </c>
      <c r="CU42" s="51">
        <v>0</v>
      </c>
      <c r="CV42" s="52">
        <f t="shared" si="8"/>
        <v>0</v>
      </c>
      <c r="CX42" s="50">
        <v>1982</v>
      </c>
      <c r="CY42" s="51">
        <v>0</v>
      </c>
      <c r="CZ42" s="51">
        <v>0</v>
      </c>
      <c r="DA42" s="51">
        <v>0</v>
      </c>
      <c r="DB42" s="51">
        <v>0</v>
      </c>
      <c r="DC42" s="51">
        <v>0</v>
      </c>
      <c r="DD42" s="51">
        <v>0</v>
      </c>
      <c r="DE42" s="51">
        <v>0</v>
      </c>
      <c r="DF42" s="51">
        <v>0</v>
      </c>
      <c r="DG42" s="51">
        <v>0</v>
      </c>
      <c r="DH42" s="51">
        <v>0</v>
      </c>
      <c r="DI42" s="51">
        <v>0</v>
      </c>
      <c r="DJ42" s="51">
        <v>0</v>
      </c>
      <c r="DK42" s="52">
        <f t="shared" si="9"/>
        <v>0</v>
      </c>
      <c r="DM42" s="95">
        <v>1982</v>
      </c>
      <c r="DN42" s="96">
        <v>0</v>
      </c>
      <c r="DO42" s="96">
        <v>0</v>
      </c>
      <c r="DP42" s="96">
        <v>0</v>
      </c>
      <c r="DQ42" s="96">
        <v>0</v>
      </c>
      <c r="DR42" s="96">
        <v>0</v>
      </c>
      <c r="DS42" s="96">
        <v>0</v>
      </c>
      <c r="DT42" s="96">
        <v>0</v>
      </c>
      <c r="DU42" s="96">
        <v>0</v>
      </c>
      <c r="DV42" s="96">
        <v>0</v>
      </c>
      <c r="DW42" s="96">
        <v>0</v>
      </c>
      <c r="DX42" s="96">
        <v>0</v>
      </c>
      <c r="DY42" s="96">
        <v>0</v>
      </c>
      <c r="DZ42" s="96">
        <v>0</v>
      </c>
    </row>
    <row r="43" spans="1:130" x14ac:dyDescent="0.25">
      <c r="A43" s="61">
        <v>18295</v>
      </c>
      <c r="B43" s="96">
        <f t="shared" si="1"/>
        <v>1950</v>
      </c>
      <c r="C43" s="96">
        <f t="shared" si="2"/>
        <v>2</v>
      </c>
      <c r="D43" s="92">
        <v>0</v>
      </c>
      <c r="E43" s="92">
        <v>0</v>
      </c>
      <c r="F43" s="92">
        <v>0</v>
      </c>
      <c r="G43" s="92">
        <v>0</v>
      </c>
      <c r="H43" s="92">
        <v>0</v>
      </c>
      <c r="I43" s="92">
        <v>0</v>
      </c>
      <c r="J43" s="92">
        <v>0</v>
      </c>
      <c r="L43" s="50">
        <v>1983</v>
      </c>
      <c r="M43" s="51">
        <v>0</v>
      </c>
      <c r="N43" s="51">
        <v>0</v>
      </c>
      <c r="O43" s="51">
        <v>734.16189905366673</v>
      </c>
      <c r="P43" s="51">
        <v>0</v>
      </c>
      <c r="Q43" s="51">
        <v>0</v>
      </c>
      <c r="R43" s="51">
        <v>0</v>
      </c>
      <c r="S43" s="51">
        <v>0</v>
      </c>
      <c r="T43" s="51">
        <v>0</v>
      </c>
      <c r="U43" s="51">
        <v>0</v>
      </c>
      <c r="V43" s="51">
        <v>0</v>
      </c>
      <c r="W43" s="51">
        <v>0</v>
      </c>
      <c r="X43" s="51">
        <v>0</v>
      </c>
      <c r="Y43" s="52">
        <f t="shared" si="3"/>
        <v>734.16189905366673</v>
      </c>
      <c r="AA43" s="50">
        <v>1983</v>
      </c>
      <c r="AB43" s="51">
        <v>0</v>
      </c>
      <c r="AC43" s="51">
        <v>0</v>
      </c>
      <c r="AD43" s="51">
        <v>902.13210217905566</v>
      </c>
      <c r="AE43" s="51">
        <v>0</v>
      </c>
      <c r="AF43" s="51">
        <v>0</v>
      </c>
      <c r="AG43" s="51">
        <v>0</v>
      </c>
      <c r="AH43" s="51">
        <v>0</v>
      </c>
      <c r="AI43" s="51">
        <v>0</v>
      </c>
      <c r="AJ43" s="51">
        <v>0</v>
      </c>
      <c r="AK43" s="51">
        <v>0</v>
      </c>
      <c r="AL43" s="51">
        <v>0</v>
      </c>
      <c r="AM43" s="51">
        <v>0</v>
      </c>
      <c r="AN43" s="52">
        <f t="shared" si="4"/>
        <v>902.13210217905566</v>
      </c>
      <c r="AP43" s="50">
        <v>1983</v>
      </c>
      <c r="AQ43" s="51">
        <v>0</v>
      </c>
      <c r="AR43" s="51">
        <v>0</v>
      </c>
      <c r="AS43" s="51">
        <v>1415.4792398206941</v>
      </c>
      <c r="AT43" s="51">
        <v>0</v>
      </c>
      <c r="AU43" s="51">
        <v>0</v>
      </c>
      <c r="AV43" s="51">
        <v>0</v>
      </c>
      <c r="AW43" s="51">
        <v>0</v>
      </c>
      <c r="AX43" s="51">
        <v>0</v>
      </c>
      <c r="AY43" s="51">
        <v>0</v>
      </c>
      <c r="AZ43" s="51">
        <v>0</v>
      </c>
      <c r="BA43" s="51">
        <v>0</v>
      </c>
      <c r="BB43" s="51">
        <v>0</v>
      </c>
      <c r="BC43" s="52">
        <f t="shared" si="5"/>
        <v>1415.4792398206941</v>
      </c>
      <c r="BE43" s="50">
        <v>1983</v>
      </c>
      <c r="BF43" s="51">
        <v>0</v>
      </c>
      <c r="BG43" s="51">
        <v>0</v>
      </c>
      <c r="BH43" s="51">
        <v>1454.1690057091264</v>
      </c>
      <c r="BI43" s="51">
        <v>0</v>
      </c>
      <c r="BJ43" s="51">
        <v>0</v>
      </c>
      <c r="BK43" s="51">
        <v>0</v>
      </c>
      <c r="BL43" s="51">
        <v>0</v>
      </c>
      <c r="BM43" s="51">
        <v>0</v>
      </c>
      <c r="BN43" s="51">
        <v>0</v>
      </c>
      <c r="BO43" s="51">
        <v>0</v>
      </c>
      <c r="BP43" s="51">
        <v>0</v>
      </c>
      <c r="BQ43" s="51">
        <v>0</v>
      </c>
      <c r="BR43" s="52">
        <f t="shared" si="6"/>
        <v>1454.1690057091264</v>
      </c>
      <c r="BT43" s="50">
        <v>1983</v>
      </c>
      <c r="BU43" s="51">
        <v>0</v>
      </c>
      <c r="BV43" s="51">
        <v>0</v>
      </c>
      <c r="BW43" s="51">
        <v>1486.253201811729</v>
      </c>
      <c r="BX43" s="51">
        <v>0</v>
      </c>
      <c r="BY43" s="51">
        <v>0</v>
      </c>
      <c r="BZ43" s="51">
        <v>0</v>
      </c>
      <c r="CA43" s="51">
        <v>0</v>
      </c>
      <c r="CB43" s="51">
        <v>0</v>
      </c>
      <c r="CC43" s="51">
        <v>0</v>
      </c>
      <c r="CD43" s="51">
        <v>0</v>
      </c>
      <c r="CE43" s="51">
        <v>0</v>
      </c>
      <c r="CF43" s="51">
        <v>0</v>
      </c>
      <c r="CG43" s="52">
        <f t="shared" si="7"/>
        <v>1486.253201811729</v>
      </c>
      <c r="CI43" s="50">
        <v>1983</v>
      </c>
      <c r="CJ43" s="51">
        <v>0</v>
      </c>
      <c r="CK43" s="51">
        <v>0</v>
      </c>
      <c r="CL43" s="51">
        <v>2086.4163994957025</v>
      </c>
      <c r="CM43" s="51">
        <v>0</v>
      </c>
      <c r="CN43" s="51">
        <v>0</v>
      </c>
      <c r="CO43" s="51">
        <v>0</v>
      </c>
      <c r="CP43" s="51">
        <v>0</v>
      </c>
      <c r="CQ43" s="51">
        <v>0</v>
      </c>
      <c r="CR43" s="51">
        <v>0</v>
      </c>
      <c r="CS43" s="51">
        <v>0</v>
      </c>
      <c r="CT43" s="51">
        <v>0</v>
      </c>
      <c r="CU43" s="51">
        <v>0</v>
      </c>
      <c r="CV43" s="52">
        <f t="shared" si="8"/>
        <v>2086.4163994957025</v>
      </c>
      <c r="CX43" s="50">
        <v>1983</v>
      </c>
      <c r="CY43" s="51">
        <v>0</v>
      </c>
      <c r="CZ43" s="51">
        <v>0</v>
      </c>
      <c r="DA43" s="51">
        <v>2123.218859731041</v>
      </c>
      <c r="DB43" s="51">
        <v>0</v>
      </c>
      <c r="DC43" s="51">
        <v>0</v>
      </c>
      <c r="DD43" s="51">
        <v>0</v>
      </c>
      <c r="DE43" s="51">
        <v>0</v>
      </c>
      <c r="DF43" s="51">
        <v>0</v>
      </c>
      <c r="DG43" s="51">
        <v>0</v>
      </c>
      <c r="DH43" s="51">
        <v>0</v>
      </c>
      <c r="DI43" s="51">
        <v>0</v>
      </c>
      <c r="DJ43" s="51">
        <v>0</v>
      </c>
      <c r="DK43" s="52">
        <f t="shared" si="9"/>
        <v>2123.218859731041</v>
      </c>
      <c r="DM43" s="95">
        <v>1983</v>
      </c>
      <c r="DN43" s="96">
        <v>0</v>
      </c>
      <c r="DO43" s="96">
        <v>0</v>
      </c>
      <c r="DP43" s="96">
        <v>2123.218859731041</v>
      </c>
      <c r="DQ43" s="96">
        <v>0</v>
      </c>
      <c r="DR43" s="96">
        <v>0</v>
      </c>
      <c r="DS43" s="96">
        <v>0</v>
      </c>
      <c r="DT43" s="96">
        <v>0</v>
      </c>
      <c r="DU43" s="96">
        <v>0</v>
      </c>
      <c r="DV43" s="96">
        <v>0</v>
      </c>
      <c r="DW43" s="96">
        <v>0</v>
      </c>
      <c r="DX43" s="96">
        <v>0</v>
      </c>
      <c r="DY43" s="96">
        <v>0</v>
      </c>
      <c r="DZ43" s="96">
        <v>2123.218859731041</v>
      </c>
    </row>
    <row r="44" spans="1:130" x14ac:dyDescent="0.25">
      <c r="A44" s="61">
        <v>18323</v>
      </c>
      <c r="B44" s="96">
        <f t="shared" si="1"/>
        <v>1950</v>
      </c>
      <c r="C44" s="96">
        <f t="shared" si="2"/>
        <v>3</v>
      </c>
      <c r="D44" s="92">
        <v>738.20156702753127</v>
      </c>
      <c r="E44" s="92">
        <v>907.09601295413859</v>
      </c>
      <c r="F44" s="92">
        <v>1423.2678027523095</v>
      </c>
      <c r="G44" s="92">
        <v>1462.1704560275393</v>
      </c>
      <c r="H44" s="92">
        <v>1494.4311928899251</v>
      </c>
      <c r="I44" s="92">
        <v>2097.8967412569036</v>
      </c>
      <c r="J44" s="92">
        <v>2134.9017041284642</v>
      </c>
      <c r="L44" s="50">
        <v>1984</v>
      </c>
      <c r="M44" s="51">
        <v>0</v>
      </c>
      <c r="N44" s="51">
        <v>0</v>
      </c>
      <c r="O44" s="51">
        <v>0</v>
      </c>
      <c r="P44" s="51">
        <v>0</v>
      </c>
      <c r="Q44" s="51">
        <v>0</v>
      </c>
      <c r="R44" s="51">
        <v>0</v>
      </c>
      <c r="S44" s="51">
        <v>0</v>
      </c>
      <c r="T44" s="51">
        <v>636.6911167157981</v>
      </c>
      <c r="U44" s="51">
        <v>0</v>
      </c>
      <c r="V44" s="51">
        <v>0</v>
      </c>
      <c r="W44" s="51">
        <v>0</v>
      </c>
      <c r="X44" s="51">
        <v>0</v>
      </c>
      <c r="Y44" s="52">
        <f t="shared" si="3"/>
        <v>636.6911167157981</v>
      </c>
      <c r="AA44" s="50">
        <v>1984</v>
      </c>
      <c r="AB44" s="51">
        <v>0</v>
      </c>
      <c r="AC44" s="51">
        <v>0</v>
      </c>
      <c r="AD44" s="51">
        <v>0</v>
      </c>
      <c r="AE44" s="51">
        <v>0</v>
      </c>
      <c r="AF44" s="51">
        <v>0</v>
      </c>
      <c r="AG44" s="51">
        <v>0</v>
      </c>
      <c r="AH44" s="51">
        <v>0</v>
      </c>
      <c r="AI44" s="51">
        <v>782.36080665848715</v>
      </c>
      <c r="AJ44" s="51">
        <v>0</v>
      </c>
      <c r="AK44" s="51">
        <v>0</v>
      </c>
      <c r="AL44" s="51">
        <v>0</v>
      </c>
      <c r="AM44" s="51">
        <v>0</v>
      </c>
      <c r="AN44" s="52">
        <f t="shared" si="4"/>
        <v>782.36080665848715</v>
      </c>
      <c r="AP44" s="50">
        <v>1984</v>
      </c>
      <c r="AQ44" s="51">
        <v>0</v>
      </c>
      <c r="AR44" s="51">
        <v>0</v>
      </c>
      <c r="AS44" s="51">
        <v>0</v>
      </c>
      <c r="AT44" s="51">
        <v>0</v>
      </c>
      <c r="AU44" s="51">
        <v>0</v>
      </c>
      <c r="AV44" s="51">
        <v>0</v>
      </c>
      <c r="AW44" s="51">
        <v>0</v>
      </c>
      <c r="AX44" s="51">
        <v>1227.5535669327728</v>
      </c>
      <c r="AY44" s="51">
        <v>0</v>
      </c>
      <c r="AZ44" s="51">
        <v>0</v>
      </c>
      <c r="BA44" s="51">
        <v>0</v>
      </c>
      <c r="BB44" s="51">
        <v>0</v>
      </c>
      <c r="BC44" s="52">
        <f t="shared" si="5"/>
        <v>1227.5535669327728</v>
      </c>
      <c r="BE44" s="50">
        <v>1984</v>
      </c>
      <c r="BF44" s="51">
        <v>0</v>
      </c>
      <c r="BG44" s="51">
        <v>0</v>
      </c>
      <c r="BH44" s="51">
        <v>0</v>
      </c>
      <c r="BI44" s="51">
        <v>0</v>
      </c>
      <c r="BJ44" s="51">
        <v>0</v>
      </c>
      <c r="BK44" s="51">
        <v>0</v>
      </c>
      <c r="BL44" s="51">
        <v>0</v>
      </c>
      <c r="BM44" s="51">
        <v>1261.1066977622686</v>
      </c>
      <c r="BN44" s="51">
        <v>0</v>
      </c>
      <c r="BO44" s="51">
        <v>0</v>
      </c>
      <c r="BP44" s="51">
        <v>0</v>
      </c>
      <c r="BQ44" s="51">
        <v>0</v>
      </c>
      <c r="BR44" s="52">
        <f t="shared" si="6"/>
        <v>1261.1066977622686</v>
      </c>
      <c r="BT44" s="50">
        <v>1984</v>
      </c>
      <c r="BU44" s="51">
        <v>0</v>
      </c>
      <c r="BV44" s="51">
        <v>0</v>
      </c>
      <c r="BW44" s="51">
        <v>0</v>
      </c>
      <c r="BX44" s="51">
        <v>0</v>
      </c>
      <c r="BY44" s="51">
        <v>0</v>
      </c>
      <c r="BZ44" s="51">
        <v>0</v>
      </c>
      <c r="CA44" s="51">
        <v>0</v>
      </c>
      <c r="CB44" s="51">
        <v>1288.9312452794115</v>
      </c>
      <c r="CC44" s="51">
        <v>0</v>
      </c>
      <c r="CD44" s="51">
        <v>0</v>
      </c>
      <c r="CE44" s="51">
        <v>0</v>
      </c>
      <c r="CF44" s="51">
        <v>0</v>
      </c>
      <c r="CG44" s="52">
        <f t="shared" si="7"/>
        <v>1288.9312452794115</v>
      </c>
      <c r="CI44" s="50">
        <v>1984</v>
      </c>
      <c r="CJ44" s="51">
        <v>0</v>
      </c>
      <c r="CK44" s="51">
        <v>0</v>
      </c>
      <c r="CL44" s="51">
        <v>0</v>
      </c>
      <c r="CM44" s="51">
        <v>0</v>
      </c>
      <c r="CN44" s="51">
        <v>0</v>
      </c>
      <c r="CO44" s="51">
        <v>0</v>
      </c>
      <c r="CP44" s="51">
        <v>0</v>
      </c>
      <c r="CQ44" s="51">
        <v>1809.4139576589071</v>
      </c>
      <c r="CR44" s="51">
        <v>0</v>
      </c>
      <c r="CS44" s="51">
        <v>0</v>
      </c>
      <c r="CT44" s="51">
        <v>0</v>
      </c>
      <c r="CU44" s="51">
        <v>0</v>
      </c>
      <c r="CV44" s="52">
        <f t="shared" si="8"/>
        <v>1809.4139576589071</v>
      </c>
      <c r="CX44" s="50">
        <v>1984</v>
      </c>
      <c r="CY44" s="51">
        <v>0</v>
      </c>
      <c r="CZ44" s="51">
        <v>0</v>
      </c>
      <c r="DA44" s="51">
        <v>0</v>
      </c>
      <c r="DB44" s="51">
        <v>0</v>
      </c>
      <c r="DC44" s="51">
        <v>0</v>
      </c>
      <c r="DD44" s="51">
        <v>0</v>
      </c>
      <c r="DE44" s="51">
        <v>0</v>
      </c>
      <c r="DF44" s="51">
        <v>1841.330350399159</v>
      </c>
      <c r="DG44" s="51">
        <v>0</v>
      </c>
      <c r="DH44" s="51">
        <v>0</v>
      </c>
      <c r="DI44" s="51">
        <v>0</v>
      </c>
      <c r="DJ44" s="51">
        <v>0</v>
      </c>
      <c r="DK44" s="52">
        <f t="shared" si="9"/>
        <v>1841.330350399159</v>
      </c>
      <c r="DM44" s="95">
        <v>1984</v>
      </c>
      <c r="DN44" s="96">
        <v>0</v>
      </c>
      <c r="DO44" s="96">
        <v>0</v>
      </c>
      <c r="DP44" s="96">
        <v>0</v>
      </c>
      <c r="DQ44" s="96">
        <v>0</v>
      </c>
      <c r="DR44" s="96">
        <v>0</v>
      </c>
      <c r="DS44" s="96">
        <v>0</v>
      </c>
      <c r="DT44" s="96">
        <v>0</v>
      </c>
      <c r="DU44" s="96">
        <v>1841.330350399159</v>
      </c>
      <c r="DV44" s="96">
        <v>0</v>
      </c>
      <c r="DW44" s="96">
        <v>0</v>
      </c>
      <c r="DX44" s="96">
        <v>0</v>
      </c>
      <c r="DY44" s="96">
        <v>0</v>
      </c>
      <c r="DZ44" s="96">
        <v>1841.330350399159</v>
      </c>
    </row>
    <row r="45" spans="1:130" x14ac:dyDescent="0.25">
      <c r="A45" s="61">
        <v>18354</v>
      </c>
      <c r="B45" s="96">
        <f t="shared" si="1"/>
        <v>1950</v>
      </c>
      <c r="C45" s="96">
        <f t="shared" si="2"/>
        <v>4</v>
      </c>
      <c r="D45" s="92">
        <v>0</v>
      </c>
      <c r="E45" s="92">
        <v>0</v>
      </c>
      <c r="F45" s="92">
        <v>0</v>
      </c>
      <c r="G45" s="92">
        <v>0</v>
      </c>
      <c r="H45" s="92">
        <v>0</v>
      </c>
      <c r="I45" s="92">
        <v>0</v>
      </c>
      <c r="J45" s="92">
        <v>0</v>
      </c>
      <c r="L45" s="50">
        <v>1985</v>
      </c>
      <c r="M45" s="51">
        <v>0</v>
      </c>
      <c r="N45" s="51">
        <v>0</v>
      </c>
      <c r="O45" s="51">
        <v>0</v>
      </c>
      <c r="P45" s="51">
        <v>0</v>
      </c>
      <c r="Q45" s="51">
        <v>700.29472715782038</v>
      </c>
      <c r="R45" s="51">
        <v>0</v>
      </c>
      <c r="S45" s="51">
        <v>0</v>
      </c>
      <c r="T45" s="51">
        <v>0</v>
      </c>
      <c r="U45" s="51">
        <v>0</v>
      </c>
      <c r="V45" s="51">
        <v>0</v>
      </c>
      <c r="W45" s="51">
        <v>0</v>
      </c>
      <c r="X45" s="51">
        <v>0</v>
      </c>
      <c r="Y45" s="52">
        <f t="shared" si="3"/>
        <v>700.29472715782038</v>
      </c>
      <c r="AA45" s="50">
        <v>1985</v>
      </c>
      <c r="AB45" s="51">
        <v>0</v>
      </c>
      <c r="AC45" s="51">
        <v>0</v>
      </c>
      <c r="AD45" s="51">
        <v>0</v>
      </c>
      <c r="AE45" s="51">
        <v>0</v>
      </c>
      <c r="AF45" s="51">
        <v>860.516399952283</v>
      </c>
      <c r="AG45" s="51">
        <v>0</v>
      </c>
      <c r="AH45" s="51">
        <v>0</v>
      </c>
      <c r="AI45" s="51">
        <v>0</v>
      </c>
      <c r="AJ45" s="51">
        <v>0</v>
      </c>
      <c r="AK45" s="51">
        <v>0</v>
      </c>
      <c r="AL45" s="51">
        <v>0</v>
      </c>
      <c r="AM45" s="51">
        <v>0</v>
      </c>
      <c r="AN45" s="52">
        <f t="shared" si="4"/>
        <v>860.516399952283</v>
      </c>
      <c r="AP45" s="50">
        <v>1985</v>
      </c>
      <c r="AQ45" s="51">
        <v>0</v>
      </c>
      <c r="AR45" s="51">
        <v>0</v>
      </c>
      <c r="AS45" s="51">
        <v>0</v>
      </c>
      <c r="AT45" s="51">
        <v>0</v>
      </c>
      <c r="AU45" s="51">
        <v>1350.1826359083939</v>
      </c>
      <c r="AV45" s="51">
        <v>0</v>
      </c>
      <c r="AW45" s="51">
        <v>0</v>
      </c>
      <c r="AX45" s="51">
        <v>0</v>
      </c>
      <c r="AY45" s="51">
        <v>0</v>
      </c>
      <c r="AZ45" s="51">
        <v>0</v>
      </c>
      <c r="BA45" s="51">
        <v>0</v>
      </c>
      <c r="BB45" s="51">
        <v>0</v>
      </c>
      <c r="BC45" s="52">
        <f t="shared" si="5"/>
        <v>1350.1826359083939</v>
      </c>
      <c r="BE45" s="50">
        <v>1985</v>
      </c>
      <c r="BF45" s="51">
        <v>0</v>
      </c>
      <c r="BG45" s="51">
        <v>0</v>
      </c>
      <c r="BH45" s="51">
        <v>0</v>
      </c>
      <c r="BI45" s="51">
        <v>0</v>
      </c>
      <c r="BJ45" s="51">
        <v>1387.0876279565566</v>
      </c>
      <c r="BK45" s="51">
        <v>0</v>
      </c>
      <c r="BL45" s="51">
        <v>0</v>
      </c>
      <c r="BM45" s="51">
        <v>0</v>
      </c>
      <c r="BN45" s="51">
        <v>0</v>
      </c>
      <c r="BO45" s="51">
        <v>0</v>
      </c>
      <c r="BP45" s="51">
        <v>0</v>
      </c>
      <c r="BQ45" s="51">
        <v>0</v>
      </c>
      <c r="BR45" s="52">
        <f t="shared" si="6"/>
        <v>1387.0876279565566</v>
      </c>
      <c r="BT45" s="50">
        <v>1985</v>
      </c>
      <c r="BU45" s="51">
        <v>0</v>
      </c>
      <c r="BV45" s="51">
        <v>0</v>
      </c>
      <c r="BW45" s="51">
        <v>0</v>
      </c>
      <c r="BX45" s="51">
        <v>0</v>
      </c>
      <c r="BY45" s="51">
        <v>1417.6917677038136</v>
      </c>
      <c r="BZ45" s="51">
        <v>0</v>
      </c>
      <c r="CA45" s="51">
        <v>0</v>
      </c>
      <c r="CB45" s="51">
        <v>0</v>
      </c>
      <c r="CC45" s="51">
        <v>0</v>
      </c>
      <c r="CD45" s="51">
        <v>0</v>
      </c>
      <c r="CE45" s="51">
        <v>0</v>
      </c>
      <c r="CF45" s="51">
        <v>0</v>
      </c>
      <c r="CG45" s="52">
        <f t="shared" si="7"/>
        <v>1417.6917677038136</v>
      </c>
      <c r="CI45" s="50">
        <v>1985</v>
      </c>
      <c r="CJ45" s="51">
        <v>0</v>
      </c>
      <c r="CK45" s="51">
        <v>0</v>
      </c>
      <c r="CL45" s="51">
        <v>0</v>
      </c>
      <c r="CM45" s="51">
        <v>0</v>
      </c>
      <c r="CN45" s="51">
        <v>1990.1692053289723</v>
      </c>
      <c r="CO45" s="51">
        <v>0</v>
      </c>
      <c r="CP45" s="51">
        <v>0</v>
      </c>
      <c r="CQ45" s="51">
        <v>0</v>
      </c>
      <c r="CR45" s="51">
        <v>0</v>
      </c>
      <c r="CS45" s="51">
        <v>0</v>
      </c>
      <c r="CT45" s="51">
        <v>0</v>
      </c>
      <c r="CU45" s="51">
        <v>0</v>
      </c>
      <c r="CV45" s="52">
        <f t="shared" si="8"/>
        <v>1990.1692053289723</v>
      </c>
      <c r="CX45" s="50">
        <v>1985</v>
      </c>
      <c r="CY45" s="51">
        <v>0</v>
      </c>
      <c r="CZ45" s="51">
        <v>0</v>
      </c>
      <c r="DA45" s="51">
        <v>0</v>
      </c>
      <c r="DB45" s="51">
        <v>0</v>
      </c>
      <c r="DC45" s="51">
        <v>2025.273953862591</v>
      </c>
      <c r="DD45" s="51">
        <v>0</v>
      </c>
      <c r="DE45" s="51">
        <v>0</v>
      </c>
      <c r="DF45" s="51">
        <v>0</v>
      </c>
      <c r="DG45" s="51">
        <v>0</v>
      </c>
      <c r="DH45" s="51">
        <v>0</v>
      </c>
      <c r="DI45" s="51">
        <v>0</v>
      </c>
      <c r="DJ45" s="51">
        <v>0</v>
      </c>
      <c r="DK45" s="52">
        <f t="shared" si="9"/>
        <v>2025.273953862591</v>
      </c>
      <c r="DM45" s="95">
        <v>1985</v>
      </c>
      <c r="DN45" s="96">
        <v>0</v>
      </c>
      <c r="DO45" s="96">
        <v>0</v>
      </c>
      <c r="DP45" s="96">
        <v>0</v>
      </c>
      <c r="DQ45" s="96">
        <v>0</v>
      </c>
      <c r="DR45" s="96">
        <v>2025.273953862591</v>
      </c>
      <c r="DS45" s="96">
        <v>0</v>
      </c>
      <c r="DT45" s="96">
        <v>0</v>
      </c>
      <c r="DU45" s="96">
        <v>0</v>
      </c>
      <c r="DV45" s="96">
        <v>0</v>
      </c>
      <c r="DW45" s="96">
        <v>0</v>
      </c>
      <c r="DX45" s="96">
        <v>0</v>
      </c>
      <c r="DY45" s="96">
        <v>0</v>
      </c>
      <c r="DZ45" s="96">
        <v>2025.273953862591</v>
      </c>
    </row>
    <row r="46" spans="1:130" x14ac:dyDescent="0.25">
      <c r="A46" s="61">
        <v>18384</v>
      </c>
      <c r="B46" s="96">
        <f t="shared" si="1"/>
        <v>1950</v>
      </c>
      <c r="C46" s="96">
        <f t="shared" si="2"/>
        <v>5</v>
      </c>
      <c r="D46" s="92">
        <v>0</v>
      </c>
      <c r="E46" s="92">
        <v>0</v>
      </c>
      <c r="F46" s="92">
        <v>0</v>
      </c>
      <c r="G46" s="92">
        <v>0</v>
      </c>
      <c r="H46" s="92">
        <v>0</v>
      </c>
      <c r="I46" s="92">
        <v>0</v>
      </c>
      <c r="J46" s="92">
        <v>0</v>
      </c>
      <c r="L46" s="50">
        <v>1986</v>
      </c>
      <c r="M46" s="51">
        <v>0</v>
      </c>
      <c r="N46" s="51">
        <v>0</v>
      </c>
      <c r="O46" s="51">
        <v>734.16189905366673</v>
      </c>
      <c r="P46" s="51">
        <v>0</v>
      </c>
      <c r="Q46" s="51">
        <v>0</v>
      </c>
      <c r="R46" s="51">
        <v>0</v>
      </c>
      <c r="S46" s="51">
        <v>0</v>
      </c>
      <c r="T46" s="51">
        <v>0</v>
      </c>
      <c r="U46" s="51">
        <v>0</v>
      </c>
      <c r="V46" s="51">
        <v>0</v>
      </c>
      <c r="W46" s="51">
        <v>0</v>
      </c>
      <c r="X46" s="51">
        <v>0</v>
      </c>
      <c r="Y46" s="52">
        <f t="shared" si="3"/>
        <v>734.16189905366673</v>
      </c>
      <c r="AA46" s="50">
        <v>1986</v>
      </c>
      <c r="AB46" s="51">
        <v>0</v>
      </c>
      <c r="AC46" s="51">
        <v>0</v>
      </c>
      <c r="AD46" s="51">
        <v>902.13210217905566</v>
      </c>
      <c r="AE46" s="51">
        <v>0</v>
      </c>
      <c r="AF46" s="51">
        <v>0</v>
      </c>
      <c r="AG46" s="51">
        <v>0</v>
      </c>
      <c r="AH46" s="51">
        <v>0</v>
      </c>
      <c r="AI46" s="51">
        <v>0</v>
      </c>
      <c r="AJ46" s="51">
        <v>0</v>
      </c>
      <c r="AK46" s="51">
        <v>0</v>
      </c>
      <c r="AL46" s="51">
        <v>0</v>
      </c>
      <c r="AM46" s="51">
        <v>0</v>
      </c>
      <c r="AN46" s="52">
        <f t="shared" si="4"/>
        <v>902.13210217905566</v>
      </c>
      <c r="AP46" s="50">
        <v>1986</v>
      </c>
      <c r="AQ46" s="51">
        <v>0</v>
      </c>
      <c r="AR46" s="51">
        <v>0</v>
      </c>
      <c r="AS46" s="51">
        <v>1415.4792398206941</v>
      </c>
      <c r="AT46" s="51">
        <v>0</v>
      </c>
      <c r="AU46" s="51">
        <v>0</v>
      </c>
      <c r="AV46" s="51">
        <v>0</v>
      </c>
      <c r="AW46" s="51">
        <v>0</v>
      </c>
      <c r="AX46" s="51">
        <v>0</v>
      </c>
      <c r="AY46" s="51">
        <v>0</v>
      </c>
      <c r="AZ46" s="51">
        <v>0</v>
      </c>
      <c r="BA46" s="51">
        <v>0</v>
      </c>
      <c r="BB46" s="51">
        <v>0</v>
      </c>
      <c r="BC46" s="52">
        <f t="shared" si="5"/>
        <v>1415.4792398206941</v>
      </c>
      <c r="BE46" s="50">
        <v>1986</v>
      </c>
      <c r="BF46" s="51">
        <v>0</v>
      </c>
      <c r="BG46" s="51">
        <v>0</v>
      </c>
      <c r="BH46" s="51">
        <v>1454.1690057091264</v>
      </c>
      <c r="BI46" s="51">
        <v>0</v>
      </c>
      <c r="BJ46" s="51">
        <v>0</v>
      </c>
      <c r="BK46" s="51">
        <v>0</v>
      </c>
      <c r="BL46" s="51">
        <v>0</v>
      </c>
      <c r="BM46" s="51">
        <v>0</v>
      </c>
      <c r="BN46" s="51">
        <v>0</v>
      </c>
      <c r="BO46" s="51">
        <v>0</v>
      </c>
      <c r="BP46" s="51">
        <v>0</v>
      </c>
      <c r="BQ46" s="51">
        <v>0</v>
      </c>
      <c r="BR46" s="52">
        <f t="shared" si="6"/>
        <v>1454.1690057091264</v>
      </c>
      <c r="BT46" s="50">
        <v>1986</v>
      </c>
      <c r="BU46" s="51">
        <v>0</v>
      </c>
      <c r="BV46" s="51">
        <v>0</v>
      </c>
      <c r="BW46" s="51">
        <v>1486.253201811729</v>
      </c>
      <c r="BX46" s="51">
        <v>0</v>
      </c>
      <c r="BY46" s="51">
        <v>0</v>
      </c>
      <c r="BZ46" s="51">
        <v>0</v>
      </c>
      <c r="CA46" s="51">
        <v>0</v>
      </c>
      <c r="CB46" s="51">
        <v>0</v>
      </c>
      <c r="CC46" s="51">
        <v>0</v>
      </c>
      <c r="CD46" s="51">
        <v>0</v>
      </c>
      <c r="CE46" s="51">
        <v>0</v>
      </c>
      <c r="CF46" s="51">
        <v>0</v>
      </c>
      <c r="CG46" s="52">
        <f t="shared" si="7"/>
        <v>1486.253201811729</v>
      </c>
      <c r="CI46" s="50">
        <v>1986</v>
      </c>
      <c r="CJ46" s="51">
        <v>0</v>
      </c>
      <c r="CK46" s="51">
        <v>0</v>
      </c>
      <c r="CL46" s="51">
        <v>2086.4163994957025</v>
      </c>
      <c r="CM46" s="51">
        <v>0</v>
      </c>
      <c r="CN46" s="51">
        <v>0</v>
      </c>
      <c r="CO46" s="51">
        <v>0</v>
      </c>
      <c r="CP46" s="51">
        <v>0</v>
      </c>
      <c r="CQ46" s="51">
        <v>0</v>
      </c>
      <c r="CR46" s="51">
        <v>0</v>
      </c>
      <c r="CS46" s="51">
        <v>0</v>
      </c>
      <c r="CT46" s="51">
        <v>0</v>
      </c>
      <c r="CU46" s="51">
        <v>0</v>
      </c>
      <c r="CV46" s="52">
        <f t="shared" si="8"/>
        <v>2086.4163994957025</v>
      </c>
      <c r="CX46" s="50">
        <v>1986</v>
      </c>
      <c r="CY46" s="51">
        <v>0</v>
      </c>
      <c r="CZ46" s="51">
        <v>0</v>
      </c>
      <c r="DA46" s="51">
        <v>2123.218859731041</v>
      </c>
      <c r="DB46" s="51">
        <v>0</v>
      </c>
      <c r="DC46" s="51">
        <v>0</v>
      </c>
      <c r="DD46" s="51">
        <v>0</v>
      </c>
      <c r="DE46" s="51">
        <v>0</v>
      </c>
      <c r="DF46" s="51">
        <v>0</v>
      </c>
      <c r="DG46" s="51">
        <v>0</v>
      </c>
      <c r="DH46" s="51">
        <v>0</v>
      </c>
      <c r="DI46" s="51">
        <v>0</v>
      </c>
      <c r="DJ46" s="51">
        <v>0</v>
      </c>
      <c r="DK46" s="52">
        <f t="shared" si="9"/>
        <v>2123.218859731041</v>
      </c>
      <c r="DM46" s="95">
        <v>1986</v>
      </c>
      <c r="DN46" s="96">
        <v>0</v>
      </c>
      <c r="DO46" s="96">
        <v>0</v>
      </c>
      <c r="DP46" s="96">
        <v>2123.218859731041</v>
      </c>
      <c r="DQ46" s="96">
        <v>0</v>
      </c>
      <c r="DR46" s="96">
        <v>0</v>
      </c>
      <c r="DS46" s="96">
        <v>0</v>
      </c>
      <c r="DT46" s="96">
        <v>0</v>
      </c>
      <c r="DU46" s="96">
        <v>0</v>
      </c>
      <c r="DV46" s="96">
        <v>0</v>
      </c>
      <c r="DW46" s="96">
        <v>0</v>
      </c>
      <c r="DX46" s="96">
        <v>0</v>
      </c>
      <c r="DY46" s="96">
        <v>0</v>
      </c>
      <c r="DZ46" s="96">
        <v>2123.218859731041</v>
      </c>
    </row>
    <row r="47" spans="1:130" x14ac:dyDescent="0.25">
      <c r="A47" s="61">
        <v>18415</v>
      </c>
      <c r="B47" s="96">
        <f t="shared" si="1"/>
        <v>1950</v>
      </c>
      <c r="C47" s="96">
        <f t="shared" si="2"/>
        <v>6</v>
      </c>
      <c r="D47" s="92">
        <v>0</v>
      </c>
      <c r="E47" s="92">
        <v>0</v>
      </c>
      <c r="F47" s="92">
        <v>0</v>
      </c>
      <c r="G47" s="92">
        <v>0</v>
      </c>
      <c r="H47" s="92">
        <v>0</v>
      </c>
      <c r="I47" s="92">
        <v>0</v>
      </c>
      <c r="J47" s="92">
        <v>0</v>
      </c>
      <c r="L47" s="50">
        <v>1987</v>
      </c>
      <c r="M47" s="51">
        <v>0</v>
      </c>
      <c r="N47" s="51">
        <v>0</v>
      </c>
      <c r="O47" s="51">
        <v>0</v>
      </c>
      <c r="P47" s="51">
        <v>0</v>
      </c>
      <c r="Q47" s="51">
        <v>0</v>
      </c>
      <c r="R47" s="51">
        <v>0</v>
      </c>
      <c r="S47" s="51">
        <v>0</v>
      </c>
      <c r="T47" s="51">
        <v>636.6911167157981</v>
      </c>
      <c r="U47" s="51">
        <v>0</v>
      </c>
      <c r="V47" s="51">
        <v>0</v>
      </c>
      <c r="W47" s="51">
        <v>0</v>
      </c>
      <c r="X47" s="51">
        <v>0</v>
      </c>
      <c r="Y47" s="52">
        <f t="shared" si="3"/>
        <v>636.6911167157981</v>
      </c>
      <c r="AA47" s="50">
        <v>1987</v>
      </c>
      <c r="AB47" s="51">
        <v>0</v>
      </c>
      <c r="AC47" s="51">
        <v>0</v>
      </c>
      <c r="AD47" s="51">
        <v>0</v>
      </c>
      <c r="AE47" s="51">
        <v>0</v>
      </c>
      <c r="AF47" s="51">
        <v>0</v>
      </c>
      <c r="AG47" s="51">
        <v>0</v>
      </c>
      <c r="AH47" s="51">
        <v>0</v>
      </c>
      <c r="AI47" s="51">
        <v>782.36080665848715</v>
      </c>
      <c r="AJ47" s="51">
        <v>0</v>
      </c>
      <c r="AK47" s="51">
        <v>0</v>
      </c>
      <c r="AL47" s="51">
        <v>0</v>
      </c>
      <c r="AM47" s="51">
        <v>0</v>
      </c>
      <c r="AN47" s="52">
        <f t="shared" si="4"/>
        <v>782.36080665848715</v>
      </c>
      <c r="AP47" s="50">
        <v>1987</v>
      </c>
      <c r="AQ47" s="51">
        <v>0</v>
      </c>
      <c r="AR47" s="51">
        <v>0</v>
      </c>
      <c r="AS47" s="51">
        <v>0</v>
      </c>
      <c r="AT47" s="51">
        <v>0</v>
      </c>
      <c r="AU47" s="51">
        <v>0</v>
      </c>
      <c r="AV47" s="51">
        <v>0</v>
      </c>
      <c r="AW47" s="51">
        <v>0</v>
      </c>
      <c r="AX47" s="51">
        <v>1227.5535669327728</v>
      </c>
      <c r="AY47" s="51">
        <v>0</v>
      </c>
      <c r="AZ47" s="51">
        <v>0</v>
      </c>
      <c r="BA47" s="51">
        <v>0</v>
      </c>
      <c r="BB47" s="51">
        <v>0</v>
      </c>
      <c r="BC47" s="52">
        <f t="shared" si="5"/>
        <v>1227.5535669327728</v>
      </c>
      <c r="BE47" s="50">
        <v>1987</v>
      </c>
      <c r="BF47" s="51">
        <v>0</v>
      </c>
      <c r="BG47" s="51">
        <v>0</v>
      </c>
      <c r="BH47" s="51">
        <v>0</v>
      </c>
      <c r="BI47" s="51">
        <v>0</v>
      </c>
      <c r="BJ47" s="51">
        <v>0</v>
      </c>
      <c r="BK47" s="51">
        <v>0</v>
      </c>
      <c r="BL47" s="51">
        <v>0</v>
      </c>
      <c r="BM47" s="51">
        <v>1261.1066977622686</v>
      </c>
      <c r="BN47" s="51">
        <v>0</v>
      </c>
      <c r="BO47" s="51">
        <v>0</v>
      </c>
      <c r="BP47" s="51">
        <v>0</v>
      </c>
      <c r="BQ47" s="51">
        <v>0</v>
      </c>
      <c r="BR47" s="52">
        <f t="shared" si="6"/>
        <v>1261.1066977622686</v>
      </c>
      <c r="BT47" s="50">
        <v>1987</v>
      </c>
      <c r="BU47" s="51">
        <v>0</v>
      </c>
      <c r="BV47" s="51">
        <v>0</v>
      </c>
      <c r="BW47" s="51">
        <v>0</v>
      </c>
      <c r="BX47" s="51">
        <v>0</v>
      </c>
      <c r="BY47" s="51">
        <v>0</v>
      </c>
      <c r="BZ47" s="51">
        <v>0</v>
      </c>
      <c r="CA47" s="51">
        <v>0</v>
      </c>
      <c r="CB47" s="51">
        <v>1288.9312452794115</v>
      </c>
      <c r="CC47" s="51">
        <v>0</v>
      </c>
      <c r="CD47" s="51">
        <v>0</v>
      </c>
      <c r="CE47" s="51">
        <v>0</v>
      </c>
      <c r="CF47" s="51">
        <v>0</v>
      </c>
      <c r="CG47" s="52">
        <f t="shared" si="7"/>
        <v>1288.9312452794115</v>
      </c>
      <c r="CI47" s="50">
        <v>1987</v>
      </c>
      <c r="CJ47" s="51">
        <v>0</v>
      </c>
      <c r="CK47" s="51">
        <v>0</v>
      </c>
      <c r="CL47" s="51">
        <v>0</v>
      </c>
      <c r="CM47" s="51">
        <v>0</v>
      </c>
      <c r="CN47" s="51">
        <v>0</v>
      </c>
      <c r="CO47" s="51">
        <v>0</v>
      </c>
      <c r="CP47" s="51">
        <v>0</v>
      </c>
      <c r="CQ47" s="51">
        <v>1809.4139576589071</v>
      </c>
      <c r="CR47" s="51">
        <v>0</v>
      </c>
      <c r="CS47" s="51">
        <v>0</v>
      </c>
      <c r="CT47" s="51">
        <v>0</v>
      </c>
      <c r="CU47" s="51">
        <v>0</v>
      </c>
      <c r="CV47" s="52">
        <f t="shared" si="8"/>
        <v>1809.4139576589071</v>
      </c>
      <c r="CX47" s="50">
        <v>1987</v>
      </c>
      <c r="CY47" s="51">
        <v>0</v>
      </c>
      <c r="CZ47" s="51">
        <v>0</v>
      </c>
      <c r="DA47" s="51">
        <v>0</v>
      </c>
      <c r="DB47" s="51">
        <v>0</v>
      </c>
      <c r="DC47" s="51">
        <v>0</v>
      </c>
      <c r="DD47" s="51">
        <v>0</v>
      </c>
      <c r="DE47" s="51">
        <v>0</v>
      </c>
      <c r="DF47" s="51">
        <v>1841.330350399159</v>
      </c>
      <c r="DG47" s="51">
        <v>0</v>
      </c>
      <c r="DH47" s="51">
        <v>0</v>
      </c>
      <c r="DI47" s="51">
        <v>0</v>
      </c>
      <c r="DJ47" s="51">
        <v>0</v>
      </c>
      <c r="DK47" s="52">
        <f t="shared" si="9"/>
        <v>1841.330350399159</v>
      </c>
      <c r="DM47" s="95">
        <v>1987</v>
      </c>
      <c r="DN47" s="96">
        <v>0</v>
      </c>
      <c r="DO47" s="96">
        <v>0</v>
      </c>
      <c r="DP47" s="96">
        <v>0</v>
      </c>
      <c r="DQ47" s="96">
        <v>0</v>
      </c>
      <c r="DR47" s="96">
        <v>0</v>
      </c>
      <c r="DS47" s="96">
        <v>0</v>
      </c>
      <c r="DT47" s="96">
        <v>0</v>
      </c>
      <c r="DU47" s="96">
        <v>1841.330350399159</v>
      </c>
      <c r="DV47" s="96">
        <v>0</v>
      </c>
      <c r="DW47" s="96">
        <v>0</v>
      </c>
      <c r="DX47" s="96">
        <v>0</v>
      </c>
      <c r="DY47" s="96">
        <v>0</v>
      </c>
      <c r="DZ47" s="96">
        <v>1841.330350399159</v>
      </c>
    </row>
    <row r="48" spans="1:130" x14ac:dyDescent="0.25">
      <c r="A48" s="61">
        <v>18445</v>
      </c>
      <c r="B48" s="96">
        <f t="shared" si="1"/>
        <v>1950</v>
      </c>
      <c r="C48" s="96">
        <f t="shared" si="2"/>
        <v>7</v>
      </c>
      <c r="D48" s="92">
        <v>0</v>
      </c>
      <c r="E48" s="92">
        <v>0</v>
      </c>
      <c r="F48" s="92">
        <v>0</v>
      </c>
      <c r="G48" s="92">
        <v>0</v>
      </c>
      <c r="H48" s="92">
        <v>0</v>
      </c>
      <c r="I48" s="92">
        <v>0</v>
      </c>
      <c r="J48" s="92">
        <v>0</v>
      </c>
      <c r="L48" s="50">
        <v>1988</v>
      </c>
      <c r="M48" s="51">
        <v>0</v>
      </c>
      <c r="N48" s="51">
        <v>0</v>
      </c>
      <c r="O48" s="51">
        <v>738.20156702753127</v>
      </c>
      <c r="P48" s="51">
        <v>0</v>
      </c>
      <c r="Q48" s="51">
        <v>0</v>
      </c>
      <c r="R48" s="51">
        <v>0</v>
      </c>
      <c r="S48" s="51">
        <v>0</v>
      </c>
      <c r="T48" s="51">
        <v>0</v>
      </c>
      <c r="U48" s="51">
        <v>0</v>
      </c>
      <c r="V48" s="51">
        <v>0</v>
      </c>
      <c r="W48" s="51">
        <v>0</v>
      </c>
      <c r="X48" s="51">
        <v>0</v>
      </c>
      <c r="Y48" s="52">
        <f t="shared" si="3"/>
        <v>738.20156702753127</v>
      </c>
      <c r="AA48" s="50">
        <v>1988</v>
      </c>
      <c r="AB48" s="51">
        <v>0</v>
      </c>
      <c r="AC48" s="51">
        <v>0</v>
      </c>
      <c r="AD48" s="51">
        <v>907.09601295413859</v>
      </c>
      <c r="AE48" s="51">
        <v>0</v>
      </c>
      <c r="AF48" s="51">
        <v>0</v>
      </c>
      <c r="AG48" s="51">
        <v>0</v>
      </c>
      <c r="AH48" s="51">
        <v>0</v>
      </c>
      <c r="AI48" s="51">
        <v>0</v>
      </c>
      <c r="AJ48" s="51">
        <v>0</v>
      </c>
      <c r="AK48" s="51">
        <v>0</v>
      </c>
      <c r="AL48" s="51">
        <v>0</v>
      </c>
      <c r="AM48" s="51">
        <v>0</v>
      </c>
      <c r="AN48" s="52">
        <f t="shared" si="4"/>
        <v>907.09601295413859</v>
      </c>
      <c r="AP48" s="50">
        <v>1988</v>
      </c>
      <c r="AQ48" s="51">
        <v>0</v>
      </c>
      <c r="AR48" s="51">
        <v>0</v>
      </c>
      <c r="AS48" s="51">
        <v>1423.2678027523095</v>
      </c>
      <c r="AT48" s="51">
        <v>0</v>
      </c>
      <c r="AU48" s="51">
        <v>0</v>
      </c>
      <c r="AV48" s="51">
        <v>0</v>
      </c>
      <c r="AW48" s="51">
        <v>0</v>
      </c>
      <c r="AX48" s="51">
        <v>0</v>
      </c>
      <c r="AY48" s="51">
        <v>0</v>
      </c>
      <c r="AZ48" s="51">
        <v>0</v>
      </c>
      <c r="BA48" s="51">
        <v>0</v>
      </c>
      <c r="BB48" s="51">
        <v>0</v>
      </c>
      <c r="BC48" s="52">
        <f t="shared" si="5"/>
        <v>1423.2678027523095</v>
      </c>
      <c r="BE48" s="50">
        <v>1988</v>
      </c>
      <c r="BF48" s="51">
        <v>0</v>
      </c>
      <c r="BG48" s="51">
        <v>0</v>
      </c>
      <c r="BH48" s="51">
        <v>1462.1704560275393</v>
      </c>
      <c r="BI48" s="51">
        <v>0</v>
      </c>
      <c r="BJ48" s="51">
        <v>0</v>
      </c>
      <c r="BK48" s="51">
        <v>0</v>
      </c>
      <c r="BL48" s="51">
        <v>0</v>
      </c>
      <c r="BM48" s="51">
        <v>0</v>
      </c>
      <c r="BN48" s="51">
        <v>0</v>
      </c>
      <c r="BO48" s="51">
        <v>0</v>
      </c>
      <c r="BP48" s="51">
        <v>0</v>
      </c>
      <c r="BQ48" s="51">
        <v>0</v>
      </c>
      <c r="BR48" s="52">
        <f t="shared" si="6"/>
        <v>1462.1704560275393</v>
      </c>
      <c r="BT48" s="50">
        <v>1988</v>
      </c>
      <c r="BU48" s="51">
        <v>0</v>
      </c>
      <c r="BV48" s="51">
        <v>0</v>
      </c>
      <c r="BW48" s="51">
        <v>1494.4311928899251</v>
      </c>
      <c r="BX48" s="51">
        <v>0</v>
      </c>
      <c r="BY48" s="51">
        <v>0</v>
      </c>
      <c r="BZ48" s="51">
        <v>0</v>
      </c>
      <c r="CA48" s="51">
        <v>0</v>
      </c>
      <c r="CB48" s="51">
        <v>0</v>
      </c>
      <c r="CC48" s="51">
        <v>0</v>
      </c>
      <c r="CD48" s="51">
        <v>0</v>
      </c>
      <c r="CE48" s="51">
        <v>0</v>
      </c>
      <c r="CF48" s="51">
        <v>0</v>
      </c>
      <c r="CG48" s="52">
        <f t="shared" si="7"/>
        <v>1494.4311928899251</v>
      </c>
      <c r="CI48" s="50">
        <v>1988</v>
      </c>
      <c r="CJ48" s="51">
        <v>0</v>
      </c>
      <c r="CK48" s="51">
        <v>0</v>
      </c>
      <c r="CL48" s="51">
        <v>2097.8967412569036</v>
      </c>
      <c r="CM48" s="51">
        <v>0</v>
      </c>
      <c r="CN48" s="51">
        <v>0</v>
      </c>
      <c r="CO48" s="51">
        <v>0</v>
      </c>
      <c r="CP48" s="51">
        <v>0</v>
      </c>
      <c r="CQ48" s="51">
        <v>0</v>
      </c>
      <c r="CR48" s="51">
        <v>0</v>
      </c>
      <c r="CS48" s="51">
        <v>0</v>
      </c>
      <c r="CT48" s="51">
        <v>0</v>
      </c>
      <c r="CU48" s="51">
        <v>0</v>
      </c>
      <c r="CV48" s="52">
        <f t="shared" si="8"/>
        <v>2097.8967412569036</v>
      </c>
      <c r="CX48" s="50">
        <v>1988</v>
      </c>
      <c r="CY48" s="51">
        <v>0</v>
      </c>
      <c r="CZ48" s="51">
        <v>0</v>
      </c>
      <c r="DA48" s="51">
        <v>2134.9017041284642</v>
      </c>
      <c r="DB48" s="51">
        <v>0</v>
      </c>
      <c r="DC48" s="51">
        <v>0</v>
      </c>
      <c r="DD48" s="51">
        <v>0</v>
      </c>
      <c r="DE48" s="51">
        <v>0</v>
      </c>
      <c r="DF48" s="51">
        <v>0</v>
      </c>
      <c r="DG48" s="51">
        <v>0</v>
      </c>
      <c r="DH48" s="51">
        <v>0</v>
      </c>
      <c r="DI48" s="51">
        <v>0</v>
      </c>
      <c r="DJ48" s="51">
        <v>0</v>
      </c>
      <c r="DK48" s="52">
        <f t="shared" si="9"/>
        <v>2134.9017041284642</v>
      </c>
      <c r="DM48" s="95">
        <v>1988</v>
      </c>
      <c r="DN48" s="96">
        <v>0</v>
      </c>
      <c r="DO48" s="96">
        <v>0</v>
      </c>
      <c r="DP48" s="96">
        <v>2134.9017041284642</v>
      </c>
      <c r="DQ48" s="96">
        <v>0</v>
      </c>
      <c r="DR48" s="96">
        <v>0</v>
      </c>
      <c r="DS48" s="96">
        <v>0</v>
      </c>
      <c r="DT48" s="96">
        <v>0</v>
      </c>
      <c r="DU48" s="96">
        <v>0</v>
      </c>
      <c r="DV48" s="96">
        <v>0</v>
      </c>
      <c r="DW48" s="96">
        <v>0</v>
      </c>
      <c r="DX48" s="96">
        <v>0</v>
      </c>
      <c r="DY48" s="96">
        <v>0</v>
      </c>
      <c r="DZ48" s="96">
        <v>2134.9017041284642</v>
      </c>
    </row>
    <row r="49" spans="1:130" x14ac:dyDescent="0.25">
      <c r="A49" s="61">
        <v>18476</v>
      </c>
      <c r="B49" s="96">
        <f t="shared" si="1"/>
        <v>1950</v>
      </c>
      <c r="C49" s="96">
        <f t="shared" si="2"/>
        <v>8</v>
      </c>
      <c r="D49" s="92">
        <v>0</v>
      </c>
      <c r="E49" s="92">
        <v>0</v>
      </c>
      <c r="F49" s="92">
        <v>0</v>
      </c>
      <c r="G49" s="92">
        <v>0</v>
      </c>
      <c r="H49" s="92">
        <v>0</v>
      </c>
      <c r="I49" s="92">
        <v>0</v>
      </c>
      <c r="J49" s="92">
        <v>0</v>
      </c>
      <c r="L49" s="50">
        <v>1989</v>
      </c>
      <c r="M49" s="51">
        <v>0</v>
      </c>
      <c r="N49" s="51">
        <v>0</v>
      </c>
      <c r="O49" s="51">
        <v>738.20156702753127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v>0</v>
      </c>
      <c r="Y49" s="52">
        <f t="shared" si="3"/>
        <v>738.20156702753127</v>
      </c>
      <c r="AA49" s="50">
        <v>1989</v>
      </c>
      <c r="AB49" s="51">
        <v>0</v>
      </c>
      <c r="AC49" s="51">
        <v>0</v>
      </c>
      <c r="AD49" s="51">
        <v>907.09601295413859</v>
      </c>
      <c r="AE49" s="51">
        <v>0</v>
      </c>
      <c r="AF49" s="51">
        <v>0</v>
      </c>
      <c r="AG49" s="51">
        <v>0</v>
      </c>
      <c r="AH49" s="51">
        <v>0</v>
      </c>
      <c r="AI49" s="51">
        <v>0</v>
      </c>
      <c r="AJ49" s="51">
        <v>0</v>
      </c>
      <c r="AK49" s="51">
        <v>0</v>
      </c>
      <c r="AL49" s="51">
        <v>0</v>
      </c>
      <c r="AM49" s="51">
        <v>0</v>
      </c>
      <c r="AN49" s="52">
        <f t="shared" si="4"/>
        <v>907.09601295413859</v>
      </c>
      <c r="AP49" s="50">
        <v>1989</v>
      </c>
      <c r="AQ49" s="51">
        <v>0</v>
      </c>
      <c r="AR49" s="51">
        <v>0</v>
      </c>
      <c r="AS49" s="51">
        <v>1423.2678027523095</v>
      </c>
      <c r="AT49" s="51">
        <v>0</v>
      </c>
      <c r="AU49" s="51">
        <v>0</v>
      </c>
      <c r="AV49" s="51">
        <v>0</v>
      </c>
      <c r="AW49" s="51">
        <v>0</v>
      </c>
      <c r="AX49" s="51">
        <v>0</v>
      </c>
      <c r="AY49" s="51">
        <v>0</v>
      </c>
      <c r="AZ49" s="51">
        <v>0</v>
      </c>
      <c r="BA49" s="51">
        <v>0</v>
      </c>
      <c r="BB49" s="51">
        <v>0</v>
      </c>
      <c r="BC49" s="52">
        <f t="shared" si="5"/>
        <v>1423.2678027523095</v>
      </c>
      <c r="BE49" s="50">
        <v>1989</v>
      </c>
      <c r="BF49" s="51">
        <v>0</v>
      </c>
      <c r="BG49" s="51">
        <v>0</v>
      </c>
      <c r="BH49" s="51">
        <v>1462.1704560275393</v>
      </c>
      <c r="BI49" s="51">
        <v>0</v>
      </c>
      <c r="BJ49" s="51">
        <v>0</v>
      </c>
      <c r="BK49" s="51">
        <v>0</v>
      </c>
      <c r="BL49" s="51">
        <v>0</v>
      </c>
      <c r="BM49" s="51">
        <v>0</v>
      </c>
      <c r="BN49" s="51">
        <v>0</v>
      </c>
      <c r="BO49" s="51">
        <v>0</v>
      </c>
      <c r="BP49" s="51">
        <v>0</v>
      </c>
      <c r="BQ49" s="51">
        <v>0</v>
      </c>
      <c r="BR49" s="52">
        <f t="shared" si="6"/>
        <v>1462.1704560275393</v>
      </c>
      <c r="BT49" s="50">
        <v>1989</v>
      </c>
      <c r="BU49" s="51">
        <v>0</v>
      </c>
      <c r="BV49" s="51">
        <v>0</v>
      </c>
      <c r="BW49" s="51">
        <v>1494.4311928899251</v>
      </c>
      <c r="BX49" s="51">
        <v>0</v>
      </c>
      <c r="BY49" s="51">
        <v>0</v>
      </c>
      <c r="BZ49" s="51">
        <v>0</v>
      </c>
      <c r="CA49" s="51">
        <v>0</v>
      </c>
      <c r="CB49" s="51">
        <v>0</v>
      </c>
      <c r="CC49" s="51">
        <v>0</v>
      </c>
      <c r="CD49" s="51">
        <v>0</v>
      </c>
      <c r="CE49" s="51">
        <v>0</v>
      </c>
      <c r="CF49" s="51">
        <v>0</v>
      </c>
      <c r="CG49" s="52">
        <f t="shared" si="7"/>
        <v>1494.4311928899251</v>
      </c>
      <c r="CI49" s="50">
        <v>1989</v>
      </c>
      <c r="CJ49" s="51">
        <v>0</v>
      </c>
      <c r="CK49" s="51">
        <v>0</v>
      </c>
      <c r="CL49" s="51">
        <v>2097.8967412569036</v>
      </c>
      <c r="CM49" s="51">
        <v>0</v>
      </c>
      <c r="CN49" s="51">
        <v>0</v>
      </c>
      <c r="CO49" s="51">
        <v>0</v>
      </c>
      <c r="CP49" s="51">
        <v>0</v>
      </c>
      <c r="CQ49" s="51">
        <v>0</v>
      </c>
      <c r="CR49" s="51">
        <v>0</v>
      </c>
      <c r="CS49" s="51">
        <v>0</v>
      </c>
      <c r="CT49" s="51">
        <v>0</v>
      </c>
      <c r="CU49" s="51">
        <v>0</v>
      </c>
      <c r="CV49" s="52">
        <f t="shared" si="8"/>
        <v>2097.8967412569036</v>
      </c>
      <c r="CX49" s="50">
        <v>1989</v>
      </c>
      <c r="CY49" s="51">
        <v>0</v>
      </c>
      <c r="CZ49" s="51">
        <v>0</v>
      </c>
      <c r="DA49" s="51">
        <v>2134.9017041284642</v>
      </c>
      <c r="DB49" s="51">
        <v>0</v>
      </c>
      <c r="DC49" s="51">
        <v>0</v>
      </c>
      <c r="DD49" s="51">
        <v>0</v>
      </c>
      <c r="DE49" s="51">
        <v>0</v>
      </c>
      <c r="DF49" s="51">
        <v>0</v>
      </c>
      <c r="DG49" s="51">
        <v>0</v>
      </c>
      <c r="DH49" s="51">
        <v>0</v>
      </c>
      <c r="DI49" s="51">
        <v>0</v>
      </c>
      <c r="DJ49" s="51">
        <v>0</v>
      </c>
      <c r="DK49" s="52">
        <f t="shared" si="9"/>
        <v>2134.9017041284642</v>
      </c>
      <c r="DM49" s="95">
        <v>1989</v>
      </c>
      <c r="DN49" s="96">
        <v>0</v>
      </c>
      <c r="DO49" s="96">
        <v>0</v>
      </c>
      <c r="DP49" s="96">
        <v>2134.9017041284642</v>
      </c>
      <c r="DQ49" s="96">
        <v>0</v>
      </c>
      <c r="DR49" s="96">
        <v>0</v>
      </c>
      <c r="DS49" s="96">
        <v>0</v>
      </c>
      <c r="DT49" s="96">
        <v>0</v>
      </c>
      <c r="DU49" s="96">
        <v>0</v>
      </c>
      <c r="DV49" s="96">
        <v>0</v>
      </c>
      <c r="DW49" s="96">
        <v>0</v>
      </c>
      <c r="DX49" s="96">
        <v>0</v>
      </c>
      <c r="DY49" s="96">
        <v>0</v>
      </c>
      <c r="DZ49" s="96">
        <v>2134.9017041284642</v>
      </c>
    </row>
    <row r="50" spans="1:130" x14ac:dyDescent="0.25">
      <c r="A50" s="61">
        <v>18507</v>
      </c>
      <c r="B50" s="96">
        <f t="shared" si="1"/>
        <v>1950</v>
      </c>
      <c r="C50" s="96">
        <f t="shared" si="2"/>
        <v>9</v>
      </c>
      <c r="D50" s="92">
        <v>0</v>
      </c>
      <c r="E50" s="92">
        <v>0</v>
      </c>
      <c r="F50" s="92">
        <v>0</v>
      </c>
      <c r="G50" s="92">
        <v>0</v>
      </c>
      <c r="H50" s="92">
        <v>0</v>
      </c>
      <c r="I50" s="92">
        <v>0</v>
      </c>
      <c r="J50" s="92">
        <v>0</v>
      </c>
      <c r="L50" s="50">
        <v>1990</v>
      </c>
      <c r="M50" s="51">
        <v>0</v>
      </c>
      <c r="N50" s="51">
        <v>0</v>
      </c>
      <c r="O50" s="51">
        <v>738.20156702753127</v>
      </c>
      <c r="P50" s="51">
        <v>0</v>
      </c>
      <c r="Q50" s="51">
        <v>0</v>
      </c>
      <c r="R50" s="51">
        <v>0</v>
      </c>
      <c r="S50" s="51">
        <v>0</v>
      </c>
      <c r="T50" s="51">
        <v>0</v>
      </c>
      <c r="U50" s="51">
        <v>0</v>
      </c>
      <c r="V50" s="51">
        <v>0</v>
      </c>
      <c r="W50" s="51">
        <v>0</v>
      </c>
      <c r="X50" s="51">
        <v>0</v>
      </c>
      <c r="Y50" s="52">
        <f t="shared" si="3"/>
        <v>738.20156702753127</v>
      </c>
      <c r="AA50" s="50">
        <v>1990</v>
      </c>
      <c r="AB50" s="51">
        <v>0</v>
      </c>
      <c r="AC50" s="51">
        <v>0</v>
      </c>
      <c r="AD50" s="51">
        <v>907.09601295413859</v>
      </c>
      <c r="AE50" s="51">
        <v>0</v>
      </c>
      <c r="AF50" s="51">
        <v>0</v>
      </c>
      <c r="AG50" s="51">
        <v>0</v>
      </c>
      <c r="AH50" s="51">
        <v>0</v>
      </c>
      <c r="AI50" s="51">
        <v>0</v>
      </c>
      <c r="AJ50" s="51">
        <v>0</v>
      </c>
      <c r="AK50" s="51">
        <v>0</v>
      </c>
      <c r="AL50" s="51">
        <v>0</v>
      </c>
      <c r="AM50" s="51">
        <v>0</v>
      </c>
      <c r="AN50" s="52">
        <f t="shared" si="4"/>
        <v>907.09601295413859</v>
      </c>
      <c r="AP50" s="50">
        <v>1990</v>
      </c>
      <c r="AQ50" s="51">
        <v>0</v>
      </c>
      <c r="AR50" s="51">
        <v>0</v>
      </c>
      <c r="AS50" s="51">
        <v>1423.2678027523095</v>
      </c>
      <c r="AT50" s="51">
        <v>0</v>
      </c>
      <c r="AU50" s="51">
        <v>0</v>
      </c>
      <c r="AV50" s="51">
        <v>0</v>
      </c>
      <c r="AW50" s="51">
        <v>0</v>
      </c>
      <c r="AX50" s="51">
        <v>0</v>
      </c>
      <c r="AY50" s="51">
        <v>0</v>
      </c>
      <c r="AZ50" s="51">
        <v>0</v>
      </c>
      <c r="BA50" s="51">
        <v>0</v>
      </c>
      <c r="BB50" s="51">
        <v>0</v>
      </c>
      <c r="BC50" s="52">
        <f t="shared" si="5"/>
        <v>1423.2678027523095</v>
      </c>
      <c r="BE50" s="50">
        <v>1990</v>
      </c>
      <c r="BF50" s="51">
        <v>0</v>
      </c>
      <c r="BG50" s="51">
        <v>0</v>
      </c>
      <c r="BH50" s="51">
        <v>1462.1704560275393</v>
      </c>
      <c r="BI50" s="51">
        <v>0</v>
      </c>
      <c r="BJ50" s="51">
        <v>0</v>
      </c>
      <c r="BK50" s="51">
        <v>0</v>
      </c>
      <c r="BL50" s="51">
        <v>0</v>
      </c>
      <c r="BM50" s="51">
        <v>0</v>
      </c>
      <c r="BN50" s="51">
        <v>0</v>
      </c>
      <c r="BO50" s="51">
        <v>0</v>
      </c>
      <c r="BP50" s="51">
        <v>0</v>
      </c>
      <c r="BQ50" s="51">
        <v>0</v>
      </c>
      <c r="BR50" s="52">
        <f t="shared" si="6"/>
        <v>1462.1704560275393</v>
      </c>
      <c r="BT50" s="50">
        <v>1990</v>
      </c>
      <c r="BU50" s="51">
        <v>0</v>
      </c>
      <c r="BV50" s="51">
        <v>0</v>
      </c>
      <c r="BW50" s="51">
        <v>1494.4311928899251</v>
      </c>
      <c r="BX50" s="51">
        <v>0</v>
      </c>
      <c r="BY50" s="51">
        <v>0</v>
      </c>
      <c r="BZ50" s="51">
        <v>0</v>
      </c>
      <c r="CA50" s="51">
        <v>0</v>
      </c>
      <c r="CB50" s="51">
        <v>0</v>
      </c>
      <c r="CC50" s="51">
        <v>0</v>
      </c>
      <c r="CD50" s="51">
        <v>0</v>
      </c>
      <c r="CE50" s="51">
        <v>0</v>
      </c>
      <c r="CF50" s="51">
        <v>0</v>
      </c>
      <c r="CG50" s="52">
        <f t="shared" si="7"/>
        <v>1494.4311928899251</v>
      </c>
      <c r="CI50" s="50">
        <v>1990</v>
      </c>
      <c r="CJ50" s="51">
        <v>0</v>
      </c>
      <c r="CK50" s="51">
        <v>0</v>
      </c>
      <c r="CL50" s="51">
        <v>2097.8967412569036</v>
      </c>
      <c r="CM50" s="51">
        <v>0</v>
      </c>
      <c r="CN50" s="51">
        <v>0</v>
      </c>
      <c r="CO50" s="51">
        <v>0</v>
      </c>
      <c r="CP50" s="51">
        <v>0</v>
      </c>
      <c r="CQ50" s="51">
        <v>0</v>
      </c>
      <c r="CR50" s="51">
        <v>0</v>
      </c>
      <c r="CS50" s="51">
        <v>0</v>
      </c>
      <c r="CT50" s="51">
        <v>0</v>
      </c>
      <c r="CU50" s="51">
        <v>0</v>
      </c>
      <c r="CV50" s="52">
        <f t="shared" si="8"/>
        <v>2097.8967412569036</v>
      </c>
      <c r="CX50" s="50">
        <v>1990</v>
      </c>
      <c r="CY50" s="51">
        <v>0</v>
      </c>
      <c r="CZ50" s="51">
        <v>0</v>
      </c>
      <c r="DA50" s="51">
        <v>2134.9017041284642</v>
      </c>
      <c r="DB50" s="51">
        <v>0</v>
      </c>
      <c r="DC50" s="51">
        <v>0</v>
      </c>
      <c r="DD50" s="51">
        <v>0</v>
      </c>
      <c r="DE50" s="51">
        <v>0</v>
      </c>
      <c r="DF50" s="51">
        <v>0</v>
      </c>
      <c r="DG50" s="51">
        <v>0</v>
      </c>
      <c r="DH50" s="51">
        <v>0</v>
      </c>
      <c r="DI50" s="51">
        <v>0</v>
      </c>
      <c r="DJ50" s="51">
        <v>0</v>
      </c>
      <c r="DK50" s="52">
        <f t="shared" si="9"/>
        <v>2134.9017041284642</v>
      </c>
      <c r="DM50" s="95">
        <v>1990</v>
      </c>
      <c r="DN50" s="96">
        <v>0</v>
      </c>
      <c r="DO50" s="96">
        <v>0</v>
      </c>
      <c r="DP50" s="96">
        <v>2134.9017041284642</v>
      </c>
      <c r="DQ50" s="96">
        <v>0</v>
      </c>
      <c r="DR50" s="96">
        <v>0</v>
      </c>
      <c r="DS50" s="96">
        <v>0</v>
      </c>
      <c r="DT50" s="96">
        <v>0</v>
      </c>
      <c r="DU50" s="96">
        <v>0</v>
      </c>
      <c r="DV50" s="96">
        <v>0</v>
      </c>
      <c r="DW50" s="96">
        <v>0</v>
      </c>
      <c r="DX50" s="96">
        <v>0</v>
      </c>
      <c r="DY50" s="96">
        <v>0</v>
      </c>
      <c r="DZ50" s="96">
        <v>2134.9017041284642</v>
      </c>
    </row>
    <row r="51" spans="1:130" x14ac:dyDescent="0.25">
      <c r="A51" s="61">
        <v>18537</v>
      </c>
      <c r="B51" s="96">
        <f t="shared" si="1"/>
        <v>1950</v>
      </c>
      <c r="C51" s="96">
        <f t="shared" si="2"/>
        <v>10</v>
      </c>
      <c r="D51" s="92">
        <v>0</v>
      </c>
      <c r="E51" s="92">
        <v>0</v>
      </c>
      <c r="F51" s="92">
        <v>0</v>
      </c>
      <c r="G51" s="92">
        <v>0</v>
      </c>
      <c r="H51" s="92">
        <v>0</v>
      </c>
      <c r="I51" s="92">
        <v>0</v>
      </c>
      <c r="J51" s="92">
        <v>0</v>
      </c>
      <c r="L51" s="50">
        <v>1991</v>
      </c>
      <c r="M51" s="51">
        <v>0</v>
      </c>
      <c r="N51" s="51">
        <v>0</v>
      </c>
      <c r="O51" s="51">
        <v>717.35180036825182</v>
      </c>
      <c r="P51" s="51">
        <v>0</v>
      </c>
      <c r="Q51" s="51">
        <v>0</v>
      </c>
      <c r="R51" s="51">
        <v>0</v>
      </c>
      <c r="S51" s="51">
        <v>0</v>
      </c>
      <c r="T51" s="51">
        <v>0</v>
      </c>
      <c r="U51" s="51">
        <v>0</v>
      </c>
      <c r="V51" s="51">
        <v>0</v>
      </c>
      <c r="W51" s="51">
        <v>0</v>
      </c>
      <c r="X51" s="51">
        <v>0</v>
      </c>
      <c r="Y51" s="52">
        <f t="shared" si="3"/>
        <v>717.35180036825182</v>
      </c>
      <c r="AA51" s="50">
        <v>1991</v>
      </c>
      <c r="AB51" s="51">
        <v>0</v>
      </c>
      <c r="AC51" s="51">
        <v>0</v>
      </c>
      <c r="AD51" s="51">
        <v>881.475991198006</v>
      </c>
      <c r="AE51" s="51">
        <v>0</v>
      </c>
      <c r="AF51" s="51">
        <v>0</v>
      </c>
      <c r="AG51" s="51">
        <v>0</v>
      </c>
      <c r="AH51" s="51">
        <v>0</v>
      </c>
      <c r="AI51" s="51">
        <v>0</v>
      </c>
      <c r="AJ51" s="51">
        <v>0</v>
      </c>
      <c r="AK51" s="51">
        <v>0</v>
      </c>
      <c r="AL51" s="51">
        <v>0</v>
      </c>
      <c r="AM51" s="51">
        <v>0</v>
      </c>
      <c r="AN51" s="52">
        <f t="shared" si="4"/>
        <v>881.475991198006</v>
      </c>
      <c r="AP51" s="50">
        <v>1991</v>
      </c>
      <c r="AQ51" s="51">
        <v>0</v>
      </c>
      <c r="AR51" s="51">
        <v>0</v>
      </c>
      <c r="AS51" s="51">
        <v>1383.0690238462437</v>
      </c>
      <c r="AT51" s="51">
        <v>0</v>
      </c>
      <c r="AU51" s="51">
        <v>0</v>
      </c>
      <c r="AV51" s="51">
        <v>0</v>
      </c>
      <c r="AW51" s="51">
        <v>0</v>
      </c>
      <c r="AX51" s="51">
        <v>0</v>
      </c>
      <c r="AY51" s="51">
        <v>0</v>
      </c>
      <c r="AZ51" s="51">
        <v>0</v>
      </c>
      <c r="BA51" s="51">
        <v>0</v>
      </c>
      <c r="BB51" s="51">
        <v>0</v>
      </c>
      <c r="BC51" s="52">
        <f t="shared" si="5"/>
        <v>1383.0690238462437</v>
      </c>
      <c r="BE51" s="50">
        <v>1991</v>
      </c>
      <c r="BF51" s="51">
        <v>0</v>
      </c>
      <c r="BG51" s="51">
        <v>0</v>
      </c>
      <c r="BH51" s="51">
        <v>1420.8729104980412</v>
      </c>
      <c r="BI51" s="51">
        <v>0</v>
      </c>
      <c r="BJ51" s="51">
        <v>0</v>
      </c>
      <c r="BK51" s="51">
        <v>0</v>
      </c>
      <c r="BL51" s="51">
        <v>0</v>
      </c>
      <c r="BM51" s="51">
        <v>0</v>
      </c>
      <c r="BN51" s="51">
        <v>0</v>
      </c>
      <c r="BO51" s="51">
        <v>0</v>
      </c>
      <c r="BP51" s="51">
        <v>0</v>
      </c>
      <c r="BQ51" s="51">
        <v>0</v>
      </c>
      <c r="BR51" s="52">
        <f t="shared" si="6"/>
        <v>1420.8729104980412</v>
      </c>
      <c r="BT51" s="50">
        <v>1991</v>
      </c>
      <c r="BU51" s="51">
        <v>0</v>
      </c>
      <c r="BV51" s="51">
        <v>0</v>
      </c>
      <c r="BW51" s="51">
        <v>1452.222475038556</v>
      </c>
      <c r="BX51" s="51">
        <v>0</v>
      </c>
      <c r="BY51" s="51">
        <v>0</v>
      </c>
      <c r="BZ51" s="51">
        <v>0</v>
      </c>
      <c r="CA51" s="51">
        <v>0</v>
      </c>
      <c r="CB51" s="51">
        <v>0</v>
      </c>
      <c r="CC51" s="51">
        <v>0</v>
      </c>
      <c r="CD51" s="51">
        <v>0</v>
      </c>
      <c r="CE51" s="51">
        <v>0</v>
      </c>
      <c r="CF51" s="51">
        <v>0</v>
      </c>
      <c r="CG51" s="52">
        <f t="shared" si="7"/>
        <v>1452.222475038556</v>
      </c>
      <c r="CI51" s="50">
        <v>1991</v>
      </c>
      <c r="CJ51" s="51">
        <v>0</v>
      </c>
      <c r="CK51" s="51">
        <v>0</v>
      </c>
      <c r="CL51" s="51">
        <v>2038.643741149363</v>
      </c>
      <c r="CM51" s="51">
        <v>0</v>
      </c>
      <c r="CN51" s="51">
        <v>0</v>
      </c>
      <c r="CO51" s="51">
        <v>0</v>
      </c>
      <c r="CP51" s="51">
        <v>0</v>
      </c>
      <c r="CQ51" s="51">
        <v>0</v>
      </c>
      <c r="CR51" s="51">
        <v>0</v>
      </c>
      <c r="CS51" s="51">
        <v>0</v>
      </c>
      <c r="CT51" s="51">
        <v>0</v>
      </c>
      <c r="CU51" s="51">
        <v>0</v>
      </c>
      <c r="CV51" s="52">
        <f t="shared" si="8"/>
        <v>2038.643741149363</v>
      </c>
      <c r="CX51" s="50">
        <v>1991</v>
      </c>
      <c r="CY51" s="51">
        <v>0</v>
      </c>
      <c r="CZ51" s="51">
        <v>0</v>
      </c>
      <c r="DA51" s="51">
        <v>2074.6035357693654</v>
      </c>
      <c r="DB51" s="51">
        <v>0</v>
      </c>
      <c r="DC51" s="51">
        <v>0</v>
      </c>
      <c r="DD51" s="51">
        <v>0</v>
      </c>
      <c r="DE51" s="51">
        <v>0</v>
      </c>
      <c r="DF51" s="51">
        <v>0</v>
      </c>
      <c r="DG51" s="51">
        <v>0</v>
      </c>
      <c r="DH51" s="51">
        <v>0</v>
      </c>
      <c r="DI51" s="51">
        <v>0</v>
      </c>
      <c r="DJ51" s="51">
        <v>0</v>
      </c>
      <c r="DK51" s="52">
        <f t="shared" si="9"/>
        <v>2074.6035357693654</v>
      </c>
      <c r="DM51" s="95">
        <v>1991</v>
      </c>
      <c r="DN51" s="96">
        <v>0</v>
      </c>
      <c r="DO51" s="96">
        <v>0</v>
      </c>
      <c r="DP51" s="96">
        <v>2074.6035357693654</v>
      </c>
      <c r="DQ51" s="96">
        <v>0</v>
      </c>
      <c r="DR51" s="96">
        <v>0</v>
      </c>
      <c r="DS51" s="96">
        <v>0</v>
      </c>
      <c r="DT51" s="96">
        <v>0</v>
      </c>
      <c r="DU51" s="96">
        <v>0</v>
      </c>
      <c r="DV51" s="96">
        <v>0</v>
      </c>
      <c r="DW51" s="96">
        <v>0</v>
      </c>
      <c r="DX51" s="96">
        <v>0</v>
      </c>
      <c r="DY51" s="96">
        <v>0</v>
      </c>
      <c r="DZ51" s="96">
        <v>2074.6035357693654</v>
      </c>
    </row>
    <row r="52" spans="1:130" x14ac:dyDescent="0.25">
      <c r="A52" s="61">
        <v>18568</v>
      </c>
      <c r="B52" s="96">
        <f t="shared" si="1"/>
        <v>1950</v>
      </c>
      <c r="C52" s="96">
        <f t="shared" si="2"/>
        <v>11</v>
      </c>
      <c r="D52" s="92">
        <v>0</v>
      </c>
      <c r="E52" s="92">
        <v>0</v>
      </c>
      <c r="F52" s="92">
        <v>0</v>
      </c>
      <c r="G52" s="92">
        <v>0</v>
      </c>
      <c r="H52" s="92">
        <v>0</v>
      </c>
      <c r="I52" s="92">
        <v>0</v>
      </c>
      <c r="J52" s="92">
        <v>0</v>
      </c>
      <c r="L52" s="50">
        <v>1992</v>
      </c>
      <c r="M52" s="51">
        <v>0</v>
      </c>
      <c r="N52" s="51">
        <v>0</v>
      </c>
      <c r="O52" s="51">
        <v>0</v>
      </c>
      <c r="P52" s="51">
        <v>0</v>
      </c>
      <c r="Q52" s="51">
        <v>0</v>
      </c>
      <c r="R52" s="51">
        <v>0</v>
      </c>
      <c r="S52" s="51">
        <v>0</v>
      </c>
      <c r="T52" s="51">
        <v>0</v>
      </c>
      <c r="U52" s="51">
        <v>0</v>
      </c>
      <c r="V52" s="51">
        <v>0</v>
      </c>
      <c r="W52" s="51">
        <v>0</v>
      </c>
      <c r="X52" s="51">
        <v>0</v>
      </c>
      <c r="Y52" s="52">
        <f t="shared" si="3"/>
        <v>0</v>
      </c>
      <c r="AA52" s="50">
        <v>1992</v>
      </c>
      <c r="AB52" s="51">
        <v>0</v>
      </c>
      <c r="AC52" s="51">
        <v>0</v>
      </c>
      <c r="AD52" s="51">
        <v>0</v>
      </c>
      <c r="AE52" s="51">
        <v>0</v>
      </c>
      <c r="AF52" s="51">
        <v>0</v>
      </c>
      <c r="AG52" s="51">
        <v>0</v>
      </c>
      <c r="AH52" s="51">
        <v>0</v>
      </c>
      <c r="AI52" s="51">
        <v>0</v>
      </c>
      <c r="AJ52" s="51">
        <v>0</v>
      </c>
      <c r="AK52" s="51">
        <v>0</v>
      </c>
      <c r="AL52" s="51">
        <v>0</v>
      </c>
      <c r="AM52" s="51">
        <v>0</v>
      </c>
      <c r="AN52" s="52">
        <f t="shared" si="4"/>
        <v>0</v>
      </c>
      <c r="AP52" s="50">
        <v>1992</v>
      </c>
      <c r="AQ52" s="51">
        <v>0</v>
      </c>
      <c r="AR52" s="51">
        <v>0</v>
      </c>
      <c r="AS52" s="51">
        <v>0</v>
      </c>
      <c r="AT52" s="51">
        <v>0</v>
      </c>
      <c r="AU52" s="51">
        <v>0</v>
      </c>
      <c r="AV52" s="51">
        <v>0</v>
      </c>
      <c r="AW52" s="51">
        <v>0</v>
      </c>
      <c r="AX52" s="51">
        <v>0</v>
      </c>
      <c r="AY52" s="51">
        <v>0</v>
      </c>
      <c r="AZ52" s="51">
        <v>0</v>
      </c>
      <c r="BA52" s="51">
        <v>0</v>
      </c>
      <c r="BB52" s="51">
        <v>0</v>
      </c>
      <c r="BC52" s="52">
        <f t="shared" si="5"/>
        <v>0</v>
      </c>
      <c r="BE52" s="50">
        <v>1992</v>
      </c>
      <c r="BF52" s="51">
        <v>0</v>
      </c>
      <c r="BG52" s="51">
        <v>0</v>
      </c>
      <c r="BH52" s="51">
        <v>0</v>
      </c>
      <c r="BI52" s="51">
        <v>0</v>
      </c>
      <c r="BJ52" s="51">
        <v>0</v>
      </c>
      <c r="BK52" s="51">
        <v>0</v>
      </c>
      <c r="BL52" s="51">
        <v>0</v>
      </c>
      <c r="BM52" s="51">
        <v>0</v>
      </c>
      <c r="BN52" s="51">
        <v>0</v>
      </c>
      <c r="BO52" s="51">
        <v>0</v>
      </c>
      <c r="BP52" s="51">
        <v>0</v>
      </c>
      <c r="BQ52" s="51">
        <v>0</v>
      </c>
      <c r="BR52" s="52">
        <f t="shared" si="6"/>
        <v>0</v>
      </c>
      <c r="BT52" s="50">
        <v>1992</v>
      </c>
      <c r="BU52" s="51">
        <v>0</v>
      </c>
      <c r="BV52" s="51">
        <v>0</v>
      </c>
      <c r="BW52" s="51">
        <v>0</v>
      </c>
      <c r="BX52" s="51">
        <v>0</v>
      </c>
      <c r="BY52" s="51">
        <v>0</v>
      </c>
      <c r="BZ52" s="51">
        <v>0</v>
      </c>
      <c r="CA52" s="51">
        <v>0</v>
      </c>
      <c r="CB52" s="51">
        <v>0</v>
      </c>
      <c r="CC52" s="51">
        <v>0</v>
      </c>
      <c r="CD52" s="51">
        <v>0</v>
      </c>
      <c r="CE52" s="51">
        <v>0</v>
      </c>
      <c r="CF52" s="51">
        <v>0</v>
      </c>
      <c r="CG52" s="52">
        <f t="shared" si="7"/>
        <v>0</v>
      </c>
      <c r="CI52" s="50">
        <v>1992</v>
      </c>
      <c r="CJ52" s="51">
        <v>0</v>
      </c>
      <c r="CK52" s="51">
        <v>0</v>
      </c>
      <c r="CL52" s="51">
        <v>0</v>
      </c>
      <c r="CM52" s="51">
        <v>0</v>
      </c>
      <c r="CN52" s="51">
        <v>0</v>
      </c>
      <c r="CO52" s="51">
        <v>0</v>
      </c>
      <c r="CP52" s="51">
        <v>0</v>
      </c>
      <c r="CQ52" s="51">
        <v>0</v>
      </c>
      <c r="CR52" s="51">
        <v>0</v>
      </c>
      <c r="CS52" s="51">
        <v>0</v>
      </c>
      <c r="CT52" s="51">
        <v>0</v>
      </c>
      <c r="CU52" s="51">
        <v>0</v>
      </c>
      <c r="CV52" s="52">
        <f t="shared" si="8"/>
        <v>0</v>
      </c>
      <c r="CX52" s="50">
        <v>1992</v>
      </c>
      <c r="CY52" s="51">
        <v>0</v>
      </c>
      <c r="CZ52" s="51">
        <v>0</v>
      </c>
      <c r="DA52" s="51">
        <v>0</v>
      </c>
      <c r="DB52" s="51">
        <v>0</v>
      </c>
      <c r="DC52" s="51">
        <v>0</v>
      </c>
      <c r="DD52" s="51">
        <v>0</v>
      </c>
      <c r="DE52" s="51">
        <v>0</v>
      </c>
      <c r="DF52" s="51">
        <v>0</v>
      </c>
      <c r="DG52" s="51">
        <v>0</v>
      </c>
      <c r="DH52" s="51">
        <v>0</v>
      </c>
      <c r="DI52" s="51">
        <v>0</v>
      </c>
      <c r="DJ52" s="51">
        <v>0</v>
      </c>
      <c r="DK52" s="52">
        <f t="shared" si="9"/>
        <v>0</v>
      </c>
      <c r="DM52" s="95">
        <v>1992</v>
      </c>
      <c r="DN52" s="96">
        <v>0</v>
      </c>
      <c r="DO52" s="96">
        <v>0</v>
      </c>
      <c r="DP52" s="96">
        <v>0</v>
      </c>
      <c r="DQ52" s="96">
        <v>0</v>
      </c>
      <c r="DR52" s="96">
        <v>0</v>
      </c>
      <c r="DS52" s="96">
        <v>0</v>
      </c>
      <c r="DT52" s="96">
        <v>0</v>
      </c>
      <c r="DU52" s="96">
        <v>0</v>
      </c>
      <c r="DV52" s="96">
        <v>0</v>
      </c>
      <c r="DW52" s="96">
        <v>0</v>
      </c>
      <c r="DX52" s="96">
        <v>0</v>
      </c>
      <c r="DY52" s="96">
        <v>0</v>
      </c>
      <c r="DZ52" s="96">
        <v>0</v>
      </c>
    </row>
    <row r="53" spans="1:130" x14ac:dyDescent="0.25">
      <c r="A53" s="61">
        <v>18598</v>
      </c>
      <c r="B53" s="96">
        <f t="shared" si="1"/>
        <v>1950</v>
      </c>
      <c r="C53" s="96">
        <f t="shared" si="2"/>
        <v>12</v>
      </c>
      <c r="D53" s="92">
        <v>0</v>
      </c>
      <c r="E53" s="92">
        <v>0</v>
      </c>
      <c r="F53" s="92">
        <v>0</v>
      </c>
      <c r="G53" s="92">
        <v>0</v>
      </c>
      <c r="H53" s="92">
        <v>0</v>
      </c>
      <c r="I53" s="92">
        <v>0</v>
      </c>
      <c r="J53" s="92">
        <v>0</v>
      </c>
      <c r="L53" s="50">
        <v>1993</v>
      </c>
      <c r="M53" s="51">
        <v>0</v>
      </c>
      <c r="N53" s="51">
        <v>0</v>
      </c>
      <c r="O53" s="51">
        <v>0</v>
      </c>
      <c r="P53" s="51">
        <v>705.52183386557795</v>
      </c>
      <c r="Q53" s="51">
        <v>0</v>
      </c>
      <c r="R53" s="51">
        <v>0</v>
      </c>
      <c r="S53" s="51">
        <v>0</v>
      </c>
      <c r="T53" s="51">
        <v>0</v>
      </c>
      <c r="U53" s="51">
        <v>0</v>
      </c>
      <c r="V53" s="51">
        <v>0</v>
      </c>
      <c r="W53" s="51">
        <v>0</v>
      </c>
      <c r="X53" s="51">
        <v>0</v>
      </c>
      <c r="Y53" s="52">
        <f t="shared" si="3"/>
        <v>705.52183386557795</v>
      </c>
      <c r="AA53" s="50">
        <v>1993</v>
      </c>
      <c r="AB53" s="51">
        <v>0</v>
      </c>
      <c r="AC53" s="51">
        <v>0</v>
      </c>
      <c r="AD53" s="51">
        <v>0</v>
      </c>
      <c r="AE53" s="51">
        <v>866.93942567544025</v>
      </c>
      <c r="AF53" s="51">
        <v>0</v>
      </c>
      <c r="AG53" s="51">
        <v>0</v>
      </c>
      <c r="AH53" s="51">
        <v>0</v>
      </c>
      <c r="AI53" s="51">
        <v>0</v>
      </c>
      <c r="AJ53" s="51">
        <v>0</v>
      </c>
      <c r="AK53" s="51">
        <v>0</v>
      </c>
      <c r="AL53" s="51">
        <v>0</v>
      </c>
      <c r="AM53" s="51">
        <v>0</v>
      </c>
      <c r="AN53" s="52">
        <f t="shared" si="4"/>
        <v>866.93942567544025</v>
      </c>
      <c r="AP53" s="50">
        <v>1993</v>
      </c>
      <c r="AQ53" s="51">
        <v>0</v>
      </c>
      <c r="AR53" s="51">
        <v>0</v>
      </c>
      <c r="AS53" s="51">
        <v>0</v>
      </c>
      <c r="AT53" s="51">
        <v>1360.2606051392893</v>
      </c>
      <c r="AU53" s="51">
        <v>0</v>
      </c>
      <c r="AV53" s="51">
        <v>0</v>
      </c>
      <c r="AW53" s="51">
        <v>0</v>
      </c>
      <c r="AX53" s="51">
        <v>0</v>
      </c>
      <c r="AY53" s="51">
        <v>0</v>
      </c>
      <c r="AZ53" s="51">
        <v>0</v>
      </c>
      <c r="BA53" s="51">
        <v>0</v>
      </c>
      <c r="BB53" s="51">
        <v>0</v>
      </c>
      <c r="BC53" s="52">
        <f t="shared" si="5"/>
        <v>1360.2606051392893</v>
      </c>
      <c r="BE53" s="50">
        <v>1993</v>
      </c>
      <c r="BF53" s="51">
        <v>0</v>
      </c>
      <c r="BG53" s="51">
        <v>0</v>
      </c>
      <c r="BH53" s="51">
        <v>0</v>
      </c>
      <c r="BI53" s="51">
        <v>1397.4410616797632</v>
      </c>
      <c r="BJ53" s="51">
        <v>0</v>
      </c>
      <c r="BK53" s="51">
        <v>0</v>
      </c>
      <c r="BL53" s="51">
        <v>0</v>
      </c>
      <c r="BM53" s="51">
        <v>0</v>
      </c>
      <c r="BN53" s="51">
        <v>0</v>
      </c>
      <c r="BO53" s="51">
        <v>0</v>
      </c>
      <c r="BP53" s="51">
        <v>0</v>
      </c>
      <c r="BQ53" s="51">
        <v>0</v>
      </c>
      <c r="BR53" s="52">
        <f t="shared" si="6"/>
        <v>1397.4410616797632</v>
      </c>
      <c r="BT53" s="50">
        <v>1993</v>
      </c>
      <c r="BU53" s="51">
        <v>0</v>
      </c>
      <c r="BV53" s="51">
        <v>0</v>
      </c>
      <c r="BW53" s="51">
        <v>0</v>
      </c>
      <c r="BX53" s="51">
        <v>1428.2736353962537</v>
      </c>
      <c r="BY53" s="51">
        <v>0</v>
      </c>
      <c r="BZ53" s="51">
        <v>0</v>
      </c>
      <c r="CA53" s="51">
        <v>0</v>
      </c>
      <c r="CB53" s="51">
        <v>0</v>
      </c>
      <c r="CC53" s="51">
        <v>0</v>
      </c>
      <c r="CD53" s="51">
        <v>0</v>
      </c>
      <c r="CE53" s="51">
        <v>0</v>
      </c>
      <c r="CF53" s="51">
        <v>0</v>
      </c>
      <c r="CG53" s="52">
        <f t="shared" si="7"/>
        <v>1428.2736353962537</v>
      </c>
      <c r="CI53" s="50">
        <v>1993</v>
      </c>
      <c r="CJ53" s="51">
        <v>0</v>
      </c>
      <c r="CK53" s="51">
        <v>0</v>
      </c>
      <c r="CL53" s="51">
        <v>0</v>
      </c>
      <c r="CM53" s="51">
        <v>2005.024131975312</v>
      </c>
      <c r="CN53" s="51">
        <v>0</v>
      </c>
      <c r="CO53" s="51">
        <v>0</v>
      </c>
      <c r="CP53" s="51">
        <v>0</v>
      </c>
      <c r="CQ53" s="51">
        <v>0</v>
      </c>
      <c r="CR53" s="51">
        <v>0</v>
      </c>
      <c r="CS53" s="51">
        <v>0</v>
      </c>
      <c r="CT53" s="51">
        <v>0</v>
      </c>
      <c r="CU53" s="51">
        <v>0</v>
      </c>
      <c r="CV53" s="52">
        <f t="shared" si="8"/>
        <v>2005.024131975312</v>
      </c>
      <c r="CX53" s="50">
        <v>1993</v>
      </c>
      <c r="CY53" s="51">
        <v>0</v>
      </c>
      <c r="CZ53" s="51">
        <v>0</v>
      </c>
      <c r="DA53" s="51">
        <v>0</v>
      </c>
      <c r="DB53" s="51">
        <v>2040.3909077089338</v>
      </c>
      <c r="DC53" s="51">
        <v>0</v>
      </c>
      <c r="DD53" s="51">
        <v>0</v>
      </c>
      <c r="DE53" s="51">
        <v>0</v>
      </c>
      <c r="DF53" s="51">
        <v>0</v>
      </c>
      <c r="DG53" s="51">
        <v>0</v>
      </c>
      <c r="DH53" s="51">
        <v>0</v>
      </c>
      <c r="DI53" s="51">
        <v>0</v>
      </c>
      <c r="DJ53" s="51">
        <v>0</v>
      </c>
      <c r="DK53" s="52">
        <f t="shared" si="9"/>
        <v>2040.3909077089338</v>
      </c>
      <c r="DM53" s="95">
        <v>1993</v>
      </c>
      <c r="DN53" s="96">
        <v>0</v>
      </c>
      <c r="DO53" s="96">
        <v>0</v>
      </c>
      <c r="DP53" s="96">
        <v>0</v>
      </c>
      <c r="DQ53" s="96">
        <v>2040.3909077089338</v>
      </c>
      <c r="DR53" s="96">
        <v>0</v>
      </c>
      <c r="DS53" s="96">
        <v>0</v>
      </c>
      <c r="DT53" s="96">
        <v>0</v>
      </c>
      <c r="DU53" s="96">
        <v>0</v>
      </c>
      <c r="DV53" s="96">
        <v>0</v>
      </c>
      <c r="DW53" s="96">
        <v>0</v>
      </c>
      <c r="DX53" s="96">
        <v>0</v>
      </c>
      <c r="DY53" s="96">
        <v>0</v>
      </c>
      <c r="DZ53" s="96">
        <v>2040.3909077089338</v>
      </c>
    </row>
    <row r="54" spans="1:130" x14ac:dyDescent="0.25">
      <c r="A54" s="61">
        <v>18629</v>
      </c>
      <c r="B54" s="96">
        <f t="shared" si="1"/>
        <v>1951</v>
      </c>
      <c r="C54" s="96">
        <f t="shared" si="2"/>
        <v>1</v>
      </c>
      <c r="D54" s="92">
        <v>0</v>
      </c>
      <c r="E54" s="92">
        <v>0</v>
      </c>
      <c r="F54" s="92">
        <v>0</v>
      </c>
      <c r="G54" s="92">
        <v>0</v>
      </c>
      <c r="H54" s="92">
        <v>0</v>
      </c>
      <c r="I54" s="92">
        <v>0</v>
      </c>
      <c r="J54" s="92">
        <v>0</v>
      </c>
      <c r="L54" s="50">
        <v>1994</v>
      </c>
      <c r="M54" s="51">
        <v>0</v>
      </c>
      <c r="N54" s="51">
        <v>0</v>
      </c>
      <c r="O54" s="51">
        <v>738.20156702753127</v>
      </c>
      <c r="P54" s="51">
        <v>0</v>
      </c>
      <c r="Q54" s="51">
        <v>0</v>
      </c>
      <c r="R54" s="51">
        <v>0</v>
      </c>
      <c r="S54" s="51">
        <v>0</v>
      </c>
      <c r="T54" s="51">
        <v>0</v>
      </c>
      <c r="U54" s="51">
        <v>0</v>
      </c>
      <c r="V54" s="51">
        <v>0</v>
      </c>
      <c r="W54" s="51">
        <v>0</v>
      </c>
      <c r="X54" s="51">
        <v>0</v>
      </c>
      <c r="Y54" s="52">
        <f t="shared" si="3"/>
        <v>738.20156702753127</v>
      </c>
      <c r="AA54" s="50">
        <v>1994</v>
      </c>
      <c r="AB54" s="51">
        <v>0</v>
      </c>
      <c r="AC54" s="51">
        <v>0</v>
      </c>
      <c r="AD54" s="51">
        <v>907.09601295413859</v>
      </c>
      <c r="AE54" s="51">
        <v>0</v>
      </c>
      <c r="AF54" s="51">
        <v>0</v>
      </c>
      <c r="AG54" s="51">
        <v>0</v>
      </c>
      <c r="AH54" s="51">
        <v>0</v>
      </c>
      <c r="AI54" s="51">
        <v>0</v>
      </c>
      <c r="AJ54" s="51">
        <v>0</v>
      </c>
      <c r="AK54" s="51">
        <v>0</v>
      </c>
      <c r="AL54" s="51">
        <v>0</v>
      </c>
      <c r="AM54" s="51">
        <v>0</v>
      </c>
      <c r="AN54" s="52">
        <f t="shared" si="4"/>
        <v>907.09601295413859</v>
      </c>
      <c r="AP54" s="50">
        <v>1994</v>
      </c>
      <c r="AQ54" s="51">
        <v>0</v>
      </c>
      <c r="AR54" s="51">
        <v>0</v>
      </c>
      <c r="AS54" s="51">
        <v>1423.2678027523095</v>
      </c>
      <c r="AT54" s="51">
        <v>0</v>
      </c>
      <c r="AU54" s="51">
        <v>0</v>
      </c>
      <c r="AV54" s="51">
        <v>0</v>
      </c>
      <c r="AW54" s="51">
        <v>0</v>
      </c>
      <c r="AX54" s="51">
        <v>0</v>
      </c>
      <c r="AY54" s="51">
        <v>0</v>
      </c>
      <c r="AZ54" s="51">
        <v>0</v>
      </c>
      <c r="BA54" s="51">
        <v>0</v>
      </c>
      <c r="BB54" s="51">
        <v>0</v>
      </c>
      <c r="BC54" s="52">
        <f t="shared" si="5"/>
        <v>1423.2678027523095</v>
      </c>
      <c r="BE54" s="50">
        <v>1994</v>
      </c>
      <c r="BF54" s="51">
        <v>0</v>
      </c>
      <c r="BG54" s="51">
        <v>0</v>
      </c>
      <c r="BH54" s="51">
        <v>1462.1704560275393</v>
      </c>
      <c r="BI54" s="51">
        <v>0</v>
      </c>
      <c r="BJ54" s="51">
        <v>0</v>
      </c>
      <c r="BK54" s="51">
        <v>0</v>
      </c>
      <c r="BL54" s="51">
        <v>0</v>
      </c>
      <c r="BM54" s="51">
        <v>0</v>
      </c>
      <c r="BN54" s="51">
        <v>0</v>
      </c>
      <c r="BO54" s="51">
        <v>0</v>
      </c>
      <c r="BP54" s="51">
        <v>0</v>
      </c>
      <c r="BQ54" s="51">
        <v>0</v>
      </c>
      <c r="BR54" s="52">
        <f t="shared" si="6"/>
        <v>1462.1704560275393</v>
      </c>
      <c r="BT54" s="50">
        <v>1994</v>
      </c>
      <c r="BU54" s="51">
        <v>0</v>
      </c>
      <c r="BV54" s="51">
        <v>0</v>
      </c>
      <c r="BW54" s="51">
        <v>1494.4311928899251</v>
      </c>
      <c r="BX54" s="51">
        <v>0</v>
      </c>
      <c r="BY54" s="51">
        <v>0</v>
      </c>
      <c r="BZ54" s="51">
        <v>0</v>
      </c>
      <c r="CA54" s="51">
        <v>0</v>
      </c>
      <c r="CB54" s="51">
        <v>0</v>
      </c>
      <c r="CC54" s="51">
        <v>0</v>
      </c>
      <c r="CD54" s="51">
        <v>0</v>
      </c>
      <c r="CE54" s="51">
        <v>0</v>
      </c>
      <c r="CF54" s="51">
        <v>0</v>
      </c>
      <c r="CG54" s="52">
        <f t="shared" si="7"/>
        <v>1494.4311928899251</v>
      </c>
      <c r="CI54" s="50">
        <v>1994</v>
      </c>
      <c r="CJ54" s="51">
        <v>0</v>
      </c>
      <c r="CK54" s="51">
        <v>0</v>
      </c>
      <c r="CL54" s="51">
        <v>2097.8967412569036</v>
      </c>
      <c r="CM54" s="51">
        <v>0</v>
      </c>
      <c r="CN54" s="51">
        <v>0</v>
      </c>
      <c r="CO54" s="51">
        <v>0</v>
      </c>
      <c r="CP54" s="51">
        <v>0</v>
      </c>
      <c r="CQ54" s="51">
        <v>0</v>
      </c>
      <c r="CR54" s="51">
        <v>0</v>
      </c>
      <c r="CS54" s="51">
        <v>0</v>
      </c>
      <c r="CT54" s="51">
        <v>0</v>
      </c>
      <c r="CU54" s="51">
        <v>0</v>
      </c>
      <c r="CV54" s="52">
        <f t="shared" si="8"/>
        <v>2097.8967412569036</v>
      </c>
      <c r="CX54" s="50">
        <v>1994</v>
      </c>
      <c r="CY54" s="51">
        <v>0</v>
      </c>
      <c r="CZ54" s="51">
        <v>0</v>
      </c>
      <c r="DA54" s="51">
        <v>2134.9017041284642</v>
      </c>
      <c r="DB54" s="51">
        <v>0</v>
      </c>
      <c r="DC54" s="51">
        <v>0</v>
      </c>
      <c r="DD54" s="51">
        <v>0</v>
      </c>
      <c r="DE54" s="51">
        <v>0</v>
      </c>
      <c r="DF54" s="51">
        <v>0</v>
      </c>
      <c r="DG54" s="51">
        <v>0</v>
      </c>
      <c r="DH54" s="51">
        <v>0</v>
      </c>
      <c r="DI54" s="51">
        <v>0</v>
      </c>
      <c r="DJ54" s="51">
        <v>0</v>
      </c>
      <c r="DK54" s="52">
        <f t="shared" si="9"/>
        <v>2134.9017041284642</v>
      </c>
      <c r="DM54" s="95">
        <v>1994</v>
      </c>
      <c r="DN54" s="96">
        <v>0</v>
      </c>
      <c r="DO54" s="96">
        <v>0</v>
      </c>
      <c r="DP54" s="96">
        <v>2134.9017041284642</v>
      </c>
      <c r="DQ54" s="96">
        <v>0</v>
      </c>
      <c r="DR54" s="96">
        <v>0</v>
      </c>
      <c r="DS54" s="96">
        <v>0</v>
      </c>
      <c r="DT54" s="96">
        <v>0</v>
      </c>
      <c r="DU54" s="96">
        <v>0</v>
      </c>
      <c r="DV54" s="96">
        <v>0</v>
      </c>
      <c r="DW54" s="96">
        <v>0</v>
      </c>
      <c r="DX54" s="96">
        <v>0</v>
      </c>
      <c r="DY54" s="96">
        <v>0</v>
      </c>
      <c r="DZ54" s="96">
        <v>2134.9017041284642</v>
      </c>
    </row>
    <row r="55" spans="1:130" x14ac:dyDescent="0.25">
      <c r="A55" s="61">
        <v>18660</v>
      </c>
      <c r="B55" s="96">
        <f t="shared" si="1"/>
        <v>1951</v>
      </c>
      <c r="C55" s="96">
        <f t="shared" si="2"/>
        <v>2</v>
      </c>
      <c r="D55" s="92">
        <v>0</v>
      </c>
      <c r="E55" s="92">
        <v>0</v>
      </c>
      <c r="F55" s="92">
        <v>0</v>
      </c>
      <c r="G55" s="92">
        <v>0</v>
      </c>
      <c r="H55" s="92">
        <v>0</v>
      </c>
      <c r="I55" s="92">
        <v>0</v>
      </c>
      <c r="J55" s="92">
        <v>0</v>
      </c>
      <c r="L55" s="52" t="s">
        <v>41</v>
      </c>
      <c r="M55" s="52">
        <f t="shared" ref="M55:X55" si="10">AVERAGE(M7:M54)</f>
        <v>0</v>
      </c>
      <c r="N55" s="52">
        <f t="shared" si="10"/>
        <v>0</v>
      </c>
      <c r="O55" s="52">
        <f t="shared" si="10"/>
        <v>321.07095691215119</v>
      </c>
      <c r="P55" s="52">
        <f t="shared" si="10"/>
        <v>74.043408846320474</v>
      </c>
      <c r="Q55" s="52">
        <f t="shared" si="10"/>
        <v>58.357893929818367</v>
      </c>
      <c r="R55" s="52">
        <f t="shared" si="10"/>
        <v>0</v>
      </c>
      <c r="S55" s="52">
        <f t="shared" si="10"/>
        <v>24.215216627080832</v>
      </c>
      <c r="T55" s="52">
        <f t="shared" si="10"/>
        <v>26.52879652982492</v>
      </c>
      <c r="U55" s="52">
        <f t="shared" si="10"/>
        <v>0</v>
      </c>
      <c r="V55" s="52">
        <f t="shared" si="10"/>
        <v>0</v>
      </c>
      <c r="W55" s="52">
        <f t="shared" si="10"/>
        <v>0</v>
      </c>
      <c r="X55" s="52">
        <f t="shared" si="10"/>
        <v>0</v>
      </c>
      <c r="Y55" s="99">
        <f t="shared" si="3"/>
        <v>504.21627284519582</v>
      </c>
      <c r="AA55" s="52" t="s">
        <v>41</v>
      </c>
      <c r="AB55" s="52">
        <f t="shared" ref="AB55:AM55" si="11">AVERAGE(AB7:AB54)</f>
        <v>0</v>
      </c>
      <c r="AC55" s="52">
        <f t="shared" si="11"/>
        <v>0</v>
      </c>
      <c r="AD55" s="52">
        <f t="shared" si="11"/>
        <v>394.52935065297766</v>
      </c>
      <c r="AE55" s="52">
        <f t="shared" si="11"/>
        <v>90.983931692907959</v>
      </c>
      <c r="AF55" s="52">
        <f t="shared" si="11"/>
        <v>71.709699996023588</v>
      </c>
      <c r="AG55" s="52">
        <f t="shared" si="11"/>
        <v>0</v>
      </c>
      <c r="AH55" s="52">
        <f t="shared" si="11"/>
        <v>29.755458991631457</v>
      </c>
      <c r="AI55" s="52">
        <f t="shared" si="11"/>
        <v>32.598366944103631</v>
      </c>
      <c r="AJ55" s="52">
        <f t="shared" si="11"/>
        <v>0</v>
      </c>
      <c r="AK55" s="52">
        <f t="shared" si="11"/>
        <v>0</v>
      </c>
      <c r="AL55" s="52">
        <f t="shared" si="11"/>
        <v>0</v>
      </c>
      <c r="AM55" s="52">
        <f t="shared" si="11"/>
        <v>0</v>
      </c>
      <c r="AN55" s="99">
        <f t="shared" si="4"/>
        <v>619.57680827764432</v>
      </c>
      <c r="AP55" s="52" t="s">
        <v>41</v>
      </c>
      <c r="AQ55" s="52">
        <f t="shared" ref="AQ55:BB55" si="12">AVERAGE(AQ7:AQ54)</f>
        <v>0</v>
      </c>
      <c r="AR55" s="52">
        <f t="shared" si="12"/>
        <v>0</v>
      </c>
      <c r="AS55" s="52">
        <f t="shared" si="12"/>
        <v>619.03140792831255</v>
      </c>
      <c r="AT55" s="52">
        <f t="shared" si="12"/>
        <v>142.7572149993326</v>
      </c>
      <c r="AU55" s="52">
        <f t="shared" si="12"/>
        <v>112.51521965903282</v>
      </c>
      <c r="AV55" s="52">
        <f t="shared" si="12"/>
        <v>0</v>
      </c>
      <c r="AW55" s="52">
        <f t="shared" si="12"/>
        <v>46.687435656325505</v>
      </c>
      <c r="AX55" s="52">
        <f t="shared" si="12"/>
        <v>51.148065288865531</v>
      </c>
      <c r="AY55" s="52">
        <f t="shared" si="12"/>
        <v>0</v>
      </c>
      <c r="AZ55" s="52">
        <f t="shared" si="12"/>
        <v>0</v>
      </c>
      <c r="BA55" s="52">
        <f t="shared" si="12"/>
        <v>0</v>
      </c>
      <c r="BB55" s="52">
        <f t="shared" si="12"/>
        <v>0</v>
      </c>
      <c r="BC55" s="99">
        <f t="shared" si="5"/>
        <v>972.13934353186903</v>
      </c>
      <c r="BE55" s="52" t="s">
        <v>41</v>
      </c>
      <c r="BF55" s="52">
        <f t="shared" ref="BF55:BQ55" si="13">AVERAGE(BF7:BF54)</f>
        <v>0</v>
      </c>
      <c r="BG55" s="52">
        <f t="shared" si="13"/>
        <v>0</v>
      </c>
      <c r="BH55" s="52">
        <f t="shared" si="13"/>
        <v>635.95159974501951</v>
      </c>
      <c r="BI55" s="52">
        <f t="shared" si="13"/>
        <v>146.65924554264765</v>
      </c>
      <c r="BJ55" s="52">
        <f t="shared" si="13"/>
        <v>115.59063566304638</v>
      </c>
      <c r="BK55" s="52">
        <f t="shared" si="13"/>
        <v>0</v>
      </c>
      <c r="BL55" s="52">
        <f t="shared" si="13"/>
        <v>47.963558897598404</v>
      </c>
      <c r="BM55" s="52">
        <f t="shared" si="13"/>
        <v>52.546112406761189</v>
      </c>
      <c r="BN55" s="52">
        <f t="shared" si="13"/>
        <v>0</v>
      </c>
      <c r="BO55" s="52">
        <f t="shared" si="13"/>
        <v>0</v>
      </c>
      <c r="BP55" s="52">
        <f t="shared" si="13"/>
        <v>0</v>
      </c>
      <c r="BQ55" s="52">
        <f t="shared" si="13"/>
        <v>0</v>
      </c>
      <c r="BR55" s="99">
        <f t="shared" si="6"/>
        <v>998.71115225507322</v>
      </c>
      <c r="BT55" s="52" t="s">
        <v>41</v>
      </c>
      <c r="BU55" s="52">
        <f t="shared" ref="BU55:CF55" si="14">AVERAGE(BU7:BU54)</f>
        <v>0</v>
      </c>
      <c r="BV55" s="52">
        <f t="shared" si="14"/>
        <v>0</v>
      </c>
      <c r="BW55" s="52">
        <f t="shared" si="14"/>
        <v>649.98297832472826</v>
      </c>
      <c r="BX55" s="52">
        <f t="shared" si="14"/>
        <v>149.8950757492992</v>
      </c>
      <c r="BY55" s="52">
        <f t="shared" si="14"/>
        <v>118.14098064198447</v>
      </c>
      <c r="BZ55" s="52">
        <f t="shared" si="14"/>
        <v>0</v>
      </c>
      <c r="CA55" s="52">
        <f t="shared" si="14"/>
        <v>49.021807439141789</v>
      </c>
      <c r="CB55" s="52">
        <f t="shared" si="14"/>
        <v>53.705468553308812</v>
      </c>
      <c r="CC55" s="52">
        <f t="shared" si="14"/>
        <v>0</v>
      </c>
      <c r="CD55" s="52">
        <f t="shared" si="14"/>
        <v>0</v>
      </c>
      <c r="CE55" s="52">
        <f t="shared" si="14"/>
        <v>0</v>
      </c>
      <c r="CF55" s="52">
        <f t="shared" si="14"/>
        <v>0</v>
      </c>
      <c r="CG55" s="99">
        <f t="shared" si="7"/>
        <v>1020.7463107084625</v>
      </c>
      <c r="CI55" s="52" t="s">
        <v>41</v>
      </c>
      <c r="CJ55" s="52">
        <f t="shared" ref="CJ55:CU55" si="15">AVERAGE(CJ7:CJ54)</f>
        <v>0</v>
      </c>
      <c r="CK55" s="52">
        <f t="shared" si="15"/>
        <v>0</v>
      </c>
      <c r="CL55" s="52">
        <f t="shared" si="15"/>
        <v>912.45229528633217</v>
      </c>
      <c r="CM55" s="52">
        <f t="shared" si="15"/>
        <v>210.4241349090162</v>
      </c>
      <c r="CN55" s="52">
        <f t="shared" si="15"/>
        <v>165.84743377741435</v>
      </c>
      <c r="CO55" s="52">
        <f t="shared" si="15"/>
        <v>0</v>
      </c>
      <c r="CP55" s="52">
        <f t="shared" si="15"/>
        <v>68.817280157423795</v>
      </c>
      <c r="CQ55" s="52">
        <f t="shared" si="15"/>
        <v>75.39224823578779</v>
      </c>
      <c r="CR55" s="52">
        <f t="shared" si="15"/>
        <v>0</v>
      </c>
      <c r="CS55" s="52">
        <f t="shared" si="15"/>
        <v>0</v>
      </c>
      <c r="CT55" s="52">
        <f t="shared" si="15"/>
        <v>0</v>
      </c>
      <c r="CU55" s="52">
        <f t="shared" si="15"/>
        <v>0</v>
      </c>
      <c r="CV55" s="99">
        <f t="shared" si="8"/>
        <v>1432.9333923659742</v>
      </c>
      <c r="CX55" s="52" t="s">
        <v>41</v>
      </c>
      <c r="CY55" s="52">
        <f t="shared" ref="CY55:DJ55" si="16">AVERAGE(CY7:CY54)</f>
        <v>0</v>
      </c>
      <c r="CZ55" s="52">
        <f t="shared" si="16"/>
        <v>0</v>
      </c>
      <c r="DA55" s="52">
        <f t="shared" si="16"/>
        <v>928.54711189246882</v>
      </c>
      <c r="DB55" s="52">
        <f t="shared" si="16"/>
        <v>214.13582249899886</v>
      </c>
      <c r="DC55" s="52">
        <f t="shared" si="16"/>
        <v>168.77282948854926</v>
      </c>
      <c r="DD55" s="52">
        <f t="shared" si="16"/>
        <v>0</v>
      </c>
      <c r="DE55" s="52">
        <f t="shared" si="16"/>
        <v>70.031153484488257</v>
      </c>
      <c r="DF55" s="52">
        <f t="shared" si="16"/>
        <v>76.722097933298286</v>
      </c>
      <c r="DG55" s="52">
        <f t="shared" si="16"/>
        <v>0</v>
      </c>
      <c r="DH55" s="52">
        <f t="shared" si="16"/>
        <v>0</v>
      </c>
      <c r="DI55" s="52">
        <f t="shared" si="16"/>
        <v>0</v>
      </c>
      <c r="DJ55" s="52">
        <f t="shared" si="16"/>
        <v>0</v>
      </c>
      <c r="DK55" s="99">
        <f t="shared" si="9"/>
        <v>1458.2090152978033</v>
      </c>
      <c r="DM55" s="95" t="s">
        <v>105</v>
      </c>
      <c r="DN55" s="96">
        <v>0</v>
      </c>
      <c r="DO55" s="96">
        <v>0</v>
      </c>
      <c r="DP55" s="96">
        <v>44570.261370838503</v>
      </c>
      <c r="DQ55" s="96">
        <v>10278.519479951945</v>
      </c>
      <c r="DR55" s="96">
        <v>8101.0958154503642</v>
      </c>
      <c r="DS55" s="96">
        <v>0</v>
      </c>
      <c r="DT55" s="96">
        <v>3361.4953672554366</v>
      </c>
      <c r="DU55" s="96">
        <v>3682.660700798318</v>
      </c>
      <c r="DV55" s="96">
        <v>0</v>
      </c>
      <c r="DW55" s="96">
        <v>0</v>
      </c>
      <c r="DX55" s="96">
        <v>0</v>
      </c>
      <c r="DY55" s="96">
        <v>0</v>
      </c>
      <c r="DZ55" s="96">
        <v>69994.032734294538</v>
      </c>
    </row>
    <row r="56" spans="1:130" x14ac:dyDescent="0.25">
      <c r="A56" s="61">
        <v>18688</v>
      </c>
      <c r="B56" s="96">
        <f t="shared" si="1"/>
        <v>1951</v>
      </c>
      <c r="C56" s="96">
        <f t="shared" si="2"/>
        <v>3</v>
      </c>
      <c r="D56" s="92">
        <v>734.16189905366673</v>
      </c>
      <c r="E56" s="92">
        <v>902.13210217905566</v>
      </c>
      <c r="F56" s="92">
        <v>1415.4792398206941</v>
      </c>
      <c r="G56" s="92">
        <v>1454.1690057091264</v>
      </c>
      <c r="H56" s="92">
        <v>1486.253201811729</v>
      </c>
      <c r="I56" s="92">
        <v>2086.4163994957025</v>
      </c>
      <c r="J56" s="92">
        <v>2123.218859731041</v>
      </c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T56" s="53"/>
      <c r="BU56" s="53"/>
      <c r="BV56" s="53"/>
      <c r="BW56" s="53"/>
      <c r="BX56" s="53"/>
      <c r="BY56" s="53"/>
      <c r="BZ56" s="53"/>
      <c r="CA56" s="53"/>
      <c r="CB56" s="53"/>
      <c r="CC56" s="53"/>
      <c r="CD56" s="53"/>
      <c r="CE56" s="53"/>
      <c r="CF56" s="53"/>
      <c r="CG56" s="53"/>
      <c r="CX56" s="53"/>
      <c r="CY56" s="53"/>
      <c r="CZ56" s="53"/>
      <c r="DA56" s="53"/>
      <c r="DB56" s="53"/>
      <c r="DC56" s="53"/>
      <c r="DD56" s="53"/>
      <c r="DE56" s="53"/>
      <c r="DF56" s="53"/>
      <c r="DG56" s="53"/>
      <c r="DH56" s="53"/>
      <c r="DI56" s="53"/>
      <c r="DJ56" s="53"/>
      <c r="DK56" s="53"/>
    </row>
    <row r="57" spans="1:130" x14ac:dyDescent="0.25">
      <c r="A57" s="61">
        <v>18719</v>
      </c>
      <c r="B57" s="96">
        <f t="shared" si="1"/>
        <v>1951</v>
      </c>
      <c r="C57" s="96">
        <f t="shared" si="2"/>
        <v>4</v>
      </c>
      <c r="D57" s="92">
        <v>0</v>
      </c>
      <c r="E57" s="92">
        <v>0</v>
      </c>
      <c r="F57" s="92">
        <v>0</v>
      </c>
      <c r="G57" s="92">
        <v>0</v>
      </c>
      <c r="H57" s="92">
        <v>0</v>
      </c>
      <c r="I57" s="92">
        <v>0</v>
      </c>
      <c r="J57" s="92">
        <v>0</v>
      </c>
      <c r="Y57" s="100">
        <f>AVERAGE(Y7:Y54)</f>
        <v>504.21627284519604</v>
      </c>
    </row>
    <row r="58" spans="1:130" x14ac:dyDescent="0.25">
      <c r="A58" s="61">
        <v>18749</v>
      </c>
      <c r="B58" s="96">
        <f t="shared" si="1"/>
        <v>1951</v>
      </c>
      <c r="C58" s="96">
        <f t="shared" si="2"/>
        <v>5</v>
      </c>
      <c r="D58" s="92">
        <v>0</v>
      </c>
      <c r="E58" s="92">
        <v>0</v>
      </c>
      <c r="F58" s="92">
        <v>0</v>
      </c>
      <c r="G58" s="92">
        <v>0</v>
      </c>
      <c r="H58" s="92">
        <v>0</v>
      </c>
      <c r="I58" s="92">
        <v>0</v>
      </c>
      <c r="J58" s="92">
        <v>0</v>
      </c>
      <c r="M58">
        <v>1</v>
      </c>
      <c r="N58">
        <v>2</v>
      </c>
      <c r="O58">
        <v>3</v>
      </c>
      <c r="P58">
        <v>4</v>
      </c>
      <c r="Q58">
        <v>5</v>
      </c>
      <c r="R58">
        <v>6</v>
      </c>
      <c r="S58">
        <v>7</v>
      </c>
      <c r="T58">
        <v>8</v>
      </c>
      <c r="U58">
        <v>9</v>
      </c>
      <c r="V58">
        <v>10</v>
      </c>
      <c r="W58">
        <v>11</v>
      </c>
      <c r="X58">
        <v>12</v>
      </c>
      <c r="AB58">
        <v>1</v>
      </c>
      <c r="AC58">
        <v>2</v>
      </c>
      <c r="AD58">
        <v>3</v>
      </c>
      <c r="AE58">
        <v>4</v>
      </c>
      <c r="AF58">
        <v>5</v>
      </c>
      <c r="AG58">
        <v>6</v>
      </c>
      <c r="AH58">
        <v>7</v>
      </c>
      <c r="AI58">
        <v>8</v>
      </c>
      <c r="AJ58">
        <v>9</v>
      </c>
      <c r="AK58">
        <v>10</v>
      </c>
      <c r="AL58">
        <v>11</v>
      </c>
      <c r="AM58">
        <v>12</v>
      </c>
      <c r="AQ58">
        <v>1</v>
      </c>
      <c r="AR58">
        <v>2</v>
      </c>
      <c r="AS58">
        <v>3</v>
      </c>
      <c r="AT58">
        <v>4</v>
      </c>
      <c r="AU58">
        <v>5</v>
      </c>
      <c r="AV58">
        <v>6</v>
      </c>
      <c r="AW58">
        <v>7</v>
      </c>
      <c r="AX58">
        <v>8</v>
      </c>
      <c r="AY58">
        <v>9</v>
      </c>
      <c r="AZ58">
        <v>10</v>
      </c>
      <c r="BA58">
        <v>11</v>
      </c>
      <c r="BB58">
        <v>12</v>
      </c>
      <c r="BF58">
        <v>1</v>
      </c>
      <c r="BG58">
        <v>2</v>
      </c>
      <c r="BH58">
        <v>3</v>
      </c>
      <c r="BI58">
        <v>4</v>
      </c>
      <c r="BJ58">
        <v>5</v>
      </c>
      <c r="BK58">
        <v>6</v>
      </c>
      <c r="BL58">
        <v>7</v>
      </c>
      <c r="BM58">
        <v>8</v>
      </c>
      <c r="BN58">
        <v>9</v>
      </c>
      <c r="BO58">
        <v>10</v>
      </c>
      <c r="BP58">
        <v>11</v>
      </c>
      <c r="BQ58">
        <v>12</v>
      </c>
      <c r="BU58">
        <v>1</v>
      </c>
      <c r="BV58">
        <v>2</v>
      </c>
      <c r="BW58">
        <v>3</v>
      </c>
      <c r="BX58">
        <v>4</v>
      </c>
      <c r="BY58">
        <v>5</v>
      </c>
      <c r="BZ58">
        <v>6</v>
      </c>
      <c r="CA58">
        <v>7</v>
      </c>
      <c r="CB58">
        <v>8</v>
      </c>
      <c r="CC58">
        <v>9</v>
      </c>
      <c r="CD58">
        <v>10</v>
      </c>
      <c r="CE58">
        <v>11</v>
      </c>
      <c r="CF58">
        <v>12</v>
      </c>
      <c r="CJ58">
        <v>1</v>
      </c>
      <c r="CK58">
        <v>2</v>
      </c>
      <c r="CL58">
        <v>3</v>
      </c>
      <c r="CM58">
        <v>4</v>
      </c>
      <c r="CN58">
        <v>5</v>
      </c>
      <c r="CO58">
        <v>6</v>
      </c>
      <c r="CP58">
        <v>7</v>
      </c>
      <c r="CQ58">
        <v>8</v>
      </c>
      <c r="CR58">
        <v>9</v>
      </c>
      <c r="CS58">
        <v>10</v>
      </c>
      <c r="CT58">
        <v>11</v>
      </c>
      <c r="CU58">
        <v>12</v>
      </c>
      <c r="CY58">
        <v>1</v>
      </c>
      <c r="CZ58">
        <v>2</v>
      </c>
      <c r="DA58">
        <v>3</v>
      </c>
      <c r="DB58">
        <v>4</v>
      </c>
      <c r="DC58">
        <v>5</v>
      </c>
      <c r="DD58">
        <v>6</v>
      </c>
      <c r="DE58">
        <v>7</v>
      </c>
      <c r="DF58">
        <v>8</v>
      </c>
      <c r="DG58">
        <v>9</v>
      </c>
      <c r="DH58">
        <v>10</v>
      </c>
      <c r="DI58">
        <v>11</v>
      </c>
      <c r="DJ58">
        <v>12</v>
      </c>
    </row>
    <row r="59" spans="1:130" x14ac:dyDescent="0.25">
      <c r="A59" s="61">
        <v>18780</v>
      </c>
      <c r="B59" s="96">
        <f t="shared" si="1"/>
        <v>1951</v>
      </c>
      <c r="C59" s="96">
        <f t="shared" si="2"/>
        <v>6</v>
      </c>
      <c r="D59" s="92">
        <v>0</v>
      </c>
      <c r="E59" s="92">
        <v>0</v>
      </c>
      <c r="F59" s="92">
        <v>0</v>
      </c>
      <c r="G59" s="92">
        <v>0</v>
      </c>
      <c r="H59" s="92">
        <v>0</v>
      </c>
      <c r="I59" s="92">
        <v>0</v>
      </c>
      <c r="J59" s="92">
        <v>0</v>
      </c>
    </row>
    <row r="60" spans="1:130" x14ac:dyDescent="0.25">
      <c r="A60" s="61">
        <v>18810</v>
      </c>
      <c r="B60" s="96">
        <f t="shared" si="1"/>
        <v>1951</v>
      </c>
      <c r="C60" s="96">
        <f t="shared" si="2"/>
        <v>7</v>
      </c>
      <c r="D60" s="92">
        <v>0</v>
      </c>
      <c r="E60" s="92">
        <v>0</v>
      </c>
      <c r="F60" s="92">
        <v>0</v>
      </c>
      <c r="G60" s="92">
        <v>0</v>
      </c>
      <c r="H60" s="92">
        <v>0</v>
      </c>
      <c r="I60" s="92">
        <v>0</v>
      </c>
      <c r="J60" s="92">
        <v>0</v>
      </c>
    </row>
    <row r="61" spans="1:130" x14ac:dyDescent="0.25">
      <c r="A61" s="61">
        <v>18841</v>
      </c>
      <c r="B61" s="96">
        <f t="shared" si="1"/>
        <v>1951</v>
      </c>
      <c r="C61" s="96">
        <f t="shared" si="2"/>
        <v>8</v>
      </c>
      <c r="D61" s="92">
        <v>0</v>
      </c>
      <c r="E61" s="92">
        <v>0</v>
      </c>
      <c r="F61" s="92">
        <v>0</v>
      </c>
      <c r="G61" s="92">
        <v>0</v>
      </c>
      <c r="H61" s="92">
        <v>0</v>
      </c>
      <c r="I61" s="92">
        <v>0</v>
      </c>
      <c r="J61" s="92">
        <v>0</v>
      </c>
    </row>
    <row r="62" spans="1:130" x14ac:dyDescent="0.25">
      <c r="A62" s="61">
        <v>18872</v>
      </c>
      <c r="B62" s="96">
        <f t="shared" si="1"/>
        <v>1951</v>
      </c>
      <c r="C62" s="96">
        <f t="shared" si="2"/>
        <v>9</v>
      </c>
      <c r="D62" s="92">
        <v>0</v>
      </c>
      <c r="E62" s="92">
        <v>0</v>
      </c>
      <c r="F62" s="92">
        <v>0</v>
      </c>
      <c r="G62" s="92">
        <v>0</v>
      </c>
      <c r="H62" s="92">
        <v>0</v>
      </c>
      <c r="I62" s="92">
        <v>0</v>
      </c>
      <c r="J62" s="92">
        <v>0</v>
      </c>
    </row>
    <row r="63" spans="1:130" x14ac:dyDescent="0.25">
      <c r="A63" s="61">
        <v>18902</v>
      </c>
      <c r="B63" s="96">
        <f t="shared" si="1"/>
        <v>1951</v>
      </c>
      <c r="C63" s="96">
        <f t="shared" si="2"/>
        <v>10</v>
      </c>
      <c r="D63" s="92">
        <v>0</v>
      </c>
      <c r="E63" s="92">
        <v>0</v>
      </c>
      <c r="F63" s="92">
        <v>0</v>
      </c>
      <c r="G63" s="92">
        <v>0</v>
      </c>
      <c r="H63" s="92">
        <v>0</v>
      </c>
      <c r="I63" s="92">
        <v>0</v>
      </c>
      <c r="J63" s="92">
        <v>0</v>
      </c>
    </row>
    <row r="64" spans="1:130" x14ac:dyDescent="0.25">
      <c r="A64" s="61">
        <v>18933</v>
      </c>
      <c r="B64" s="96">
        <f t="shared" si="1"/>
        <v>1951</v>
      </c>
      <c r="C64" s="96">
        <f t="shared" si="2"/>
        <v>11</v>
      </c>
      <c r="D64" s="92">
        <v>0</v>
      </c>
      <c r="E64" s="92">
        <v>0</v>
      </c>
      <c r="F64" s="92">
        <v>0</v>
      </c>
      <c r="G64" s="92">
        <v>0</v>
      </c>
      <c r="H64" s="92">
        <v>0</v>
      </c>
      <c r="I64" s="92">
        <v>0</v>
      </c>
      <c r="J64" s="92">
        <v>0</v>
      </c>
    </row>
    <row r="65" spans="1:10" x14ac:dyDescent="0.25">
      <c r="A65" s="61">
        <v>18963</v>
      </c>
      <c r="B65" s="96">
        <f t="shared" si="1"/>
        <v>1951</v>
      </c>
      <c r="C65" s="96">
        <f t="shared" si="2"/>
        <v>12</v>
      </c>
      <c r="D65" s="92">
        <v>0</v>
      </c>
      <c r="E65" s="92">
        <v>0</v>
      </c>
      <c r="F65" s="92">
        <v>0</v>
      </c>
      <c r="G65" s="92">
        <v>0</v>
      </c>
      <c r="H65" s="92">
        <v>0</v>
      </c>
      <c r="I65" s="92">
        <v>0</v>
      </c>
      <c r="J65" s="92">
        <v>0</v>
      </c>
    </row>
    <row r="66" spans="1:10" x14ac:dyDescent="0.25">
      <c r="A66" s="61">
        <v>18994</v>
      </c>
      <c r="B66" s="96">
        <f t="shared" si="1"/>
        <v>1952</v>
      </c>
      <c r="C66" s="96">
        <f t="shared" si="2"/>
        <v>1</v>
      </c>
      <c r="D66" s="92">
        <v>0</v>
      </c>
      <c r="E66" s="92">
        <v>0</v>
      </c>
      <c r="F66" s="92">
        <v>0</v>
      </c>
      <c r="G66" s="92">
        <v>0</v>
      </c>
      <c r="H66" s="92">
        <v>0</v>
      </c>
      <c r="I66" s="92">
        <v>0</v>
      </c>
      <c r="J66" s="92">
        <v>0</v>
      </c>
    </row>
    <row r="67" spans="1:10" x14ac:dyDescent="0.25">
      <c r="A67" s="61">
        <v>19025</v>
      </c>
      <c r="B67" s="96">
        <f t="shared" si="1"/>
        <v>1952</v>
      </c>
      <c r="C67" s="96">
        <f t="shared" si="2"/>
        <v>2</v>
      </c>
      <c r="D67" s="92">
        <v>0</v>
      </c>
      <c r="E67" s="92">
        <v>0</v>
      </c>
      <c r="F67" s="92">
        <v>0</v>
      </c>
      <c r="G67" s="92">
        <v>0</v>
      </c>
      <c r="H67" s="92">
        <v>0</v>
      </c>
      <c r="I67" s="92">
        <v>0</v>
      </c>
      <c r="J67" s="92">
        <v>0</v>
      </c>
    </row>
    <row r="68" spans="1:10" x14ac:dyDescent="0.25">
      <c r="A68" s="61">
        <v>19054</v>
      </c>
      <c r="B68" s="96">
        <f t="shared" si="1"/>
        <v>1952</v>
      </c>
      <c r="C68" s="96">
        <f t="shared" si="2"/>
        <v>3</v>
      </c>
      <c r="D68" s="92">
        <v>0</v>
      </c>
      <c r="E68" s="92">
        <v>0</v>
      </c>
      <c r="F68" s="92">
        <v>0</v>
      </c>
      <c r="G68" s="92">
        <v>0</v>
      </c>
      <c r="H68" s="92">
        <v>0</v>
      </c>
      <c r="I68" s="92">
        <v>0</v>
      </c>
      <c r="J68" s="92">
        <v>0</v>
      </c>
    </row>
    <row r="69" spans="1:10" x14ac:dyDescent="0.25">
      <c r="A69" s="61">
        <v>19085</v>
      </c>
      <c r="B69" s="96">
        <f t="shared" si="1"/>
        <v>1952</v>
      </c>
      <c r="C69" s="96">
        <f t="shared" si="2"/>
        <v>4</v>
      </c>
      <c r="D69" s="92">
        <v>0</v>
      </c>
      <c r="E69" s="92">
        <v>0</v>
      </c>
      <c r="F69" s="92">
        <v>0</v>
      </c>
      <c r="G69" s="92">
        <v>0</v>
      </c>
      <c r="H69" s="92">
        <v>0</v>
      </c>
      <c r="I69" s="92">
        <v>0</v>
      </c>
      <c r="J69" s="92">
        <v>0</v>
      </c>
    </row>
    <row r="70" spans="1:10" x14ac:dyDescent="0.25">
      <c r="A70" s="61">
        <v>19115</v>
      </c>
      <c r="B70" s="96">
        <f t="shared" si="1"/>
        <v>1952</v>
      </c>
      <c r="C70" s="96">
        <f t="shared" si="2"/>
        <v>5</v>
      </c>
      <c r="D70" s="92">
        <v>700.29472715782038</v>
      </c>
      <c r="E70" s="92">
        <v>860.516399952283</v>
      </c>
      <c r="F70" s="92">
        <v>1350.1826359083939</v>
      </c>
      <c r="G70" s="92">
        <v>1387.0876279565566</v>
      </c>
      <c r="H70" s="92">
        <v>1417.6917677038136</v>
      </c>
      <c r="I70" s="92">
        <v>1990.1692053289723</v>
      </c>
      <c r="J70" s="92">
        <v>2025.273953862591</v>
      </c>
    </row>
    <row r="71" spans="1:10" x14ac:dyDescent="0.25">
      <c r="A71" s="61">
        <v>19146</v>
      </c>
      <c r="B71" s="96">
        <f t="shared" ref="B71:B134" si="17">YEAR(A71)</f>
        <v>1952</v>
      </c>
      <c r="C71" s="96">
        <f t="shared" ref="C71:C134" si="18">MONTH(A71)</f>
        <v>6</v>
      </c>
      <c r="D71" s="92">
        <v>0</v>
      </c>
      <c r="E71" s="92">
        <v>0</v>
      </c>
      <c r="F71" s="92">
        <v>0</v>
      </c>
      <c r="G71" s="92">
        <v>0</v>
      </c>
      <c r="H71" s="92">
        <v>0</v>
      </c>
      <c r="I71" s="92">
        <v>0</v>
      </c>
      <c r="J71" s="92">
        <v>0</v>
      </c>
    </row>
    <row r="72" spans="1:10" x14ac:dyDescent="0.25">
      <c r="A72" s="61">
        <v>19176</v>
      </c>
      <c r="B72" s="96">
        <f t="shared" si="17"/>
        <v>1952</v>
      </c>
      <c r="C72" s="96">
        <f t="shared" si="18"/>
        <v>7</v>
      </c>
      <c r="D72" s="92">
        <v>0</v>
      </c>
      <c r="E72" s="92">
        <v>0</v>
      </c>
      <c r="F72" s="92">
        <v>0</v>
      </c>
      <c r="G72" s="92">
        <v>0</v>
      </c>
      <c r="H72" s="92">
        <v>0</v>
      </c>
      <c r="I72" s="92">
        <v>0</v>
      </c>
      <c r="J72" s="92">
        <v>0</v>
      </c>
    </row>
    <row r="73" spans="1:10" x14ac:dyDescent="0.25">
      <c r="A73" s="61">
        <v>19207</v>
      </c>
      <c r="B73" s="96">
        <f t="shared" si="17"/>
        <v>1952</v>
      </c>
      <c r="C73" s="96">
        <f t="shared" si="18"/>
        <v>8</v>
      </c>
      <c r="D73" s="92">
        <v>0</v>
      </c>
      <c r="E73" s="92">
        <v>0</v>
      </c>
      <c r="F73" s="92">
        <v>0</v>
      </c>
      <c r="G73" s="92">
        <v>0</v>
      </c>
      <c r="H73" s="92">
        <v>0</v>
      </c>
      <c r="I73" s="92">
        <v>0</v>
      </c>
      <c r="J73" s="92">
        <v>0</v>
      </c>
    </row>
    <row r="74" spans="1:10" x14ac:dyDescent="0.25">
      <c r="A74" s="61">
        <v>19238</v>
      </c>
      <c r="B74" s="96">
        <f t="shared" si="17"/>
        <v>1952</v>
      </c>
      <c r="C74" s="96">
        <f t="shared" si="18"/>
        <v>9</v>
      </c>
      <c r="D74" s="92">
        <v>0</v>
      </c>
      <c r="E74" s="92">
        <v>0</v>
      </c>
      <c r="F74" s="92">
        <v>0</v>
      </c>
      <c r="G74" s="92">
        <v>0</v>
      </c>
      <c r="H74" s="92">
        <v>0</v>
      </c>
      <c r="I74" s="92">
        <v>0</v>
      </c>
      <c r="J74" s="92">
        <v>0</v>
      </c>
    </row>
    <row r="75" spans="1:10" x14ac:dyDescent="0.25">
      <c r="A75" s="61">
        <v>19268</v>
      </c>
      <c r="B75" s="96">
        <f t="shared" si="17"/>
        <v>1952</v>
      </c>
      <c r="C75" s="96">
        <f t="shared" si="18"/>
        <v>10</v>
      </c>
      <c r="D75" s="92">
        <v>0</v>
      </c>
      <c r="E75" s="92">
        <v>0</v>
      </c>
      <c r="F75" s="92">
        <v>0</v>
      </c>
      <c r="G75" s="92">
        <v>0</v>
      </c>
      <c r="H75" s="92">
        <v>0</v>
      </c>
      <c r="I75" s="92">
        <v>0</v>
      </c>
      <c r="J75" s="92">
        <v>0</v>
      </c>
    </row>
    <row r="76" spans="1:10" x14ac:dyDescent="0.25">
      <c r="A76" s="61">
        <v>19299</v>
      </c>
      <c r="B76" s="96">
        <f t="shared" si="17"/>
        <v>1952</v>
      </c>
      <c r="C76" s="96">
        <f t="shared" si="18"/>
        <v>11</v>
      </c>
      <c r="D76" s="92">
        <v>0</v>
      </c>
      <c r="E76" s="92">
        <v>0</v>
      </c>
      <c r="F76" s="92">
        <v>0</v>
      </c>
      <c r="G76" s="92">
        <v>0</v>
      </c>
      <c r="H76" s="92">
        <v>0</v>
      </c>
      <c r="I76" s="92">
        <v>0</v>
      </c>
      <c r="J76" s="92">
        <v>0</v>
      </c>
    </row>
    <row r="77" spans="1:10" x14ac:dyDescent="0.25">
      <c r="A77" s="61">
        <v>19329</v>
      </c>
      <c r="B77" s="96">
        <f t="shared" si="17"/>
        <v>1952</v>
      </c>
      <c r="C77" s="96">
        <f t="shared" si="18"/>
        <v>12</v>
      </c>
      <c r="D77" s="92">
        <v>0</v>
      </c>
      <c r="E77" s="92">
        <v>0</v>
      </c>
      <c r="F77" s="92">
        <v>0</v>
      </c>
      <c r="G77" s="92">
        <v>0</v>
      </c>
      <c r="H77" s="92">
        <v>0</v>
      </c>
      <c r="I77" s="92">
        <v>0</v>
      </c>
      <c r="J77" s="92">
        <v>0</v>
      </c>
    </row>
    <row r="78" spans="1:10" x14ac:dyDescent="0.25">
      <c r="A78" s="61">
        <v>19360</v>
      </c>
      <c r="B78" s="96">
        <f t="shared" si="17"/>
        <v>1953</v>
      </c>
      <c r="C78" s="96">
        <f t="shared" si="18"/>
        <v>1</v>
      </c>
      <c r="D78" s="92">
        <v>0</v>
      </c>
      <c r="E78" s="92">
        <v>0</v>
      </c>
      <c r="F78" s="92">
        <v>0</v>
      </c>
      <c r="G78" s="92">
        <v>0</v>
      </c>
      <c r="H78" s="92">
        <v>0</v>
      </c>
      <c r="I78" s="92">
        <v>0</v>
      </c>
      <c r="J78" s="92">
        <v>0</v>
      </c>
    </row>
    <row r="79" spans="1:10" x14ac:dyDescent="0.25">
      <c r="A79" s="61">
        <v>19391</v>
      </c>
      <c r="B79" s="96">
        <f t="shared" si="17"/>
        <v>1953</v>
      </c>
      <c r="C79" s="96">
        <f t="shared" si="18"/>
        <v>2</v>
      </c>
      <c r="D79" s="92">
        <v>0</v>
      </c>
      <c r="E79" s="92">
        <v>0</v>
      </c>
      <c r="F79" s="92">
        <v>0</v>
      </c>
      <c r="G79" s="92">
        <v>0</v>
      </c>
      <c r="H79" s="92">
        <v>0</v>
      </c>
      <c r="I79" s="92">
        <v>0</v>
      </c>
      <c r="J79" s="92">
        <v>0</v>
      </c>
    </row>
    <row r="80" spans="1:10" x14ac:dyDescent="0.25">
      <c r="A80" s="61">
        <v>19419</v>
      </c>
      <c r="B80" s="96">
        <f t="shared" si="17"/>
        <v>1953</v>
      </c>
      <c r="C80" s="96">
        <f t="shared" si="18"/>
        <v>3</v>
      </c>
      <c r="D80" s="92">
        <v>0</v>
      </c>
      <c r="E80" s="92">
        <v>0</v>
      </c>
      <c r="F80" s="92">
        <v>0</v>
      </c>
      <c r="G80" s="92">
        <v>0</v>
      </c>
      <c r="H80" s="92">
        <v>0</v>
      </c>
      <c r="I80" s="92">
        <v>0</v>
      </c>
      <c r="J80" s="92">
        <v>0</v>
      </c>
    </row>
    <row r="81" spans="1:10" x14ac:dyDescent="0.25">
      <c r="A81" s="61">
        <v>19450</v>
      </c>
      <c r="B81" s="96">
        <f t="shared" si="17"/>
        <v>1953</v>
      </c>
      <c r="C81" s="96">
        <f t="shared" si="18"/>
        <v>4</v>
      </c>
      <c r="D81" s="92">
        <v>0</v>
      </c>
      <c r="E81" s="92">
        <v>0</v>
      </c>
      <c r="F81" s="92">
        <v>0</v>
      </c>
      <c r="G81" s="92">
        <v>0</v>
      </c>
      <c r="H81" s="92">
        <v>0</v>
      </c>
      <c r="I81" s="92">
        <v>0</v>
      </c>
      <c r="J81" s="92">
        <v>0</v>
      </c>
    </row>
    <row r="82" spans="1:10" x14ac:dyDescent="0.25">
      <c r="A82" s="61">
        <v>19480</v>
      </c>
      <c r="B82" s="96">
        <f t="shared" si="17"/>
        <v>1953</v>
      </c>
      <c r="C82" s="96">
        <f t="shared" si="18"/>
        <v>5</v>
      </c>
      <c r="D82" s="92">
        <v>0</v>
      </c>
      <c r="E82" s="92">
        <v>0</v>
      </c>
      <c r="F82" s="92">
        <v>0</v>
      </c>
      <c r="G82" s="92">
        <v>0</v>
      </c>
      <c r="H82" s="92">
        <v>0</v>
      </c>
      <c r="I82" s="92">
        <v>0</v>
      </c>
      <c r="J82" s="92">
        <v>0</v>
      </c>
    </row>
    <row r="83" spans="1:10" x14ac:dyDescent="0.25">
      <c r="A83" s="61">
        <v>19511</v>
      </c>
      <c r="B83" s="96">
        <f t="shared" si="17"/>
        <v>1953</v>
      </c>
      <c r="C83" s="96">
        <f t="shared" si="18"/>
        <v>6</v>
      </c>
      <c r="D83" s="92">
        <v>0</v>
      </c>
      <c r="E83" s="92">
        <v>0</v>
      </c>
      <c r="F83" s="92">
        <v>0</v>
      </c>
      <c r="G83" s="92">
        <v>0</v>
      </c>
      <c r="H83" s="92">
        <v>0</v>
      </c>
      <c r="I83" s="92">
        <v>0</v>
      </c>
      <c r="J83" s="92">
        <v>0</v>
      </c>
    </row>
    <row r="84" spans="1:10" x14ac:dyDescent="0.25">
      <c r="A84" s="61">
        <v>19541</v>
      </c>
      <c r="B84" s="96">
        <f t="shared" si="17"/>
        <v>1953</v>
      </c>
      <c r="C84" s="96">
        <f t="shared" si="18"/>
        <v>7</v>
      </c>
      <c r="D84" s="92">
        <v>290.58259952496996</v>
      </c>
      <c r="E84" s="92">
        <v>357.06550789957748</v>
      </c>
      <c r="F84" s="92">
        <v>560.24922787590606</v>
      </c>
      <c r="G84" s="92">
        <v>575.56270677118084</v>
      </c>
      <c r="H84" s="92">
        <v>588.26168926970149</v>
      </c>
      <c r="I84" s="92">
        <v>825.80736188908554</v>
      </c>
      <c r="J84" s="92">
        <v>840.37384181385914</v>
      </c>
    </row>
    <row r="85" spans="1:10" x14ac:dyDescent="0.25">
      <c r="A85" s="61">
        <v>19572</v>
      </c>
      <c r="B85" s="96">
        <f t="shared" si="17"/>
        <v>1953</v>
      </c>
      <c r="C85" s="96">
        <f t="shared" si="18"/>
        <v>8</v>
      </c>
      <c r="D85" s="92">
        <v>0</v>
      </c>
      <c r="E85" s="92">
        <v>0</v>
      </c>
      <c r="F85" s="92">
        <v>0</v>
      </c>
      <c r="G85" s="92">
        <v>0</v>
      </c>
      <c r="H85" s="92">
        <v>0</v>
      </c>
      <c r="I85" s="92">
        <v>0</v>
      </c>
      <c r="J85" s="92">
        <v>0</v>
      </c>
    </row>
    <row r="86" spans="1:10" x14ac:dyDescent="0.25">
      <c r="A86" s="61">
        <v>19603</v>
      </c>
      <c r="B86" s="96">
        <f t="shared" si="17"/>
        <v>1953</v>
      </c>
      <c r="C86" s="96">
        <f t="shared" si="18"/>
        <v>9</v>
      </c>
      <c r="D86" s="92">
        <v>0</v>
      </c>
      <c r="E86" s="92">
        <v>0</v>
      </c>
      <c r="F86" s="92">
        <v>0</v>
      </c>
      <c r="G86" s="92">
        <v>0</v>
      </c>
      <c r="H86" s="92">
        <v>0</v>
      </c>
      <c r="I86" s="92">
        <v>0</v>
      </c>
      <c r="J86" s="92">
        <v>0</v>
      </c>
    </row>
    <row r="87" spans="1:10" x14ac:dyDescent="0.25">
      <c r="A87" s="61">
        <v>19633</v>
      </c>
      <c r="B87" s="96">
        <f t="shared" si="17"/>
        <v>1953</v>
      </c>
      <c r="C87" s="96">
        <f t="shared" si="18"/>
        <v>10</v>
      </c>
      <c r="D87" s="92">
        <v>0</v>
      </c>
      <c r="E87" s="92">
        <v>0</v>
      </c>
      <c r="F87" s="92">
        <v>0</v>
      </c>
      <c r="G87" s="92">
        <v>0</v>
      </c>
      <c r="H87" s="92">
        <v>0</v>
      </c>
      <c r="I87" s="92">
        <v>0</v>
      </c>
      <c r="J87" s="92">
        <v>0</v>
      </c>
    </row>
    <row r="88" spans="1:10" x14ac:dyDescent="0.25">
      <c r="A88" s="61">
        <v>19664</v>
      </c>
      <c r="B88" s="96">
        <f t="shared" si="17"/>
        <v>1953</v>
      </c>
      <c r="C88" s="96">
        <f t="shared" si="18"/>
        <v>11</v>
      </c>
      <c r="D88" s="92">
        <v>0</v>
      </c>
      <c r="E88" s="92">
        <v>0</v>
      </c>
      <c r="F88" s="92">
        <v>0</v>
      </c>
      <c r="G88" s="92">
        <v>0</v>
      </c>
      <c r="H88" s="92">
        <v>0</v>
      </c>
      <c r="I88" s="92">
        <v>0</v>
      </c>
      <c r="J88" s="92">
        <v>0</v>
      </c>
    </row>
    <row r="89" spans="1:10" x14ac:dyDescent="0.25">
      <c r="A89" s="61">
        <v>19694</v>
      </c>
      <c r="B89" s="96">
        <f t="shared" si="17"/>
        <v>1953</v>
      </c>
      <c r="C89" s="96">
        <f t="shared" si="18"/>
        <v>12</v>
      </c>
      <c r="D89" s="92">
        <v>0</v>
      </c>
      <c r="E89" s="92">
        <v>0</v>
      </c>
      <c r="F89" s="92">
        <v>0</v>
      </c>
      <c r="G89" s="92">
        <v>0</v>
      </c>
      <c r="H89" s="92">
        <v>0</v>
      </c>
      <c r="I89" s="92">
        <v>0</v>
      </c>
      <c r="J89" s="92">
        <v>0</v>
      </c>
    </row>
    <row r="90" spans="1:10" x14ac:dyDescent="0.25">
      <c r="A90" s="61">
        <v>19725</v>
      </c>
      <c r="B90" s="96">
        <f t="shared" si="17"/>
        <v>1954</v>
      </c>
      <c r="C90" s="96">
        <f t="shared" si="18"/>
        <v>1</v>
      </c>
      <c r="D90" s="92">
        <v>0</v>
      </c>
      <c r="E90" s="92">
        <v>0</v>
      </c>
      <c r="F90" s="92">
        <v>0</v>
      </c>
      <c r="G90" s="92">
        <v>0</v>
      </c>
      <c r="H90" s="92">
        <v>0</v>
      </c>
      <c r="I90" s="92">
        <v>0</v>
      </c>
      <c r="J90" s="92">
        <v>0</v>
      </c>
    </row>
    <row r="91" spans="1:10" x14ac:dyDescent="0.25">
      <c r="A91" s="61">
        <v>19756</v>
      </c>
      <c r="B91" s="96">
        <f t="shared" si="17"/>
        <v>1954</v>
      </c>
      <c r="C91" s="96">
        <f t="shared" si="18"/>
        <v>2</v>
      </c>
      <c r="D91" s="92">
        <v>0</v>
      </c>
      <c r="E91" s="92">
        <v>0</v>
      </c>
      <c r="F91" s="92">
        <v>0</v>
      </c>
      <c r="G91" s="92">
        <v>0</v>
      </c>
      <c r="H91" s="92">
        <v>0</v>
      </c>
      <c r="I91" s="92">
        <v>0</v>
      </c>
      <c r="J91" s="92">
        <v>0</v>
      </c>
    </row>
    <row r="92" spans="1:10" x14ac:dyDescent="0.25">
      <c r="A92" s="61">
        <v>19784</v>
      </c>
      <c r="B92" s="96">
        <f t="shared" si="17"/>
        <v>1954</v>
      </c>
      <c r="C92" s="96">
        <f t="shared" si="18"/>
        <v>3</v>
      </c>
      <c r="D92" s="92">
        <v>0</v>
      </c>
      <c r="E92" s="92">
        <v>0</v>
      </c>
      <c r="F92" s="92">
        <v>0</v>
      </c>
      <c r="G92" s="92">
        <v>0</v>
      </c>
      <c r="H92" s="92">
        <v>0</v>
      </c>
      <c r="I92" s="92">
        <v>0</v>
      </c>
      <c r="J92" s="92">
        <v>0</v>
      </c>
    </row>
    <row r="93" spans="1:10" x14ac:dyDescent="0.25">
      <c r="A93" s="61">
        <v>19815</v>
      </c>
      <c r="B93" s="96">
        <f t="shared" si="17"/>
        <v>1954</v>
      </c>
      <c r="C93" s="96">
        <f t="shared" si="18"/>
        <v>4</v>
      </c>
      <c r="D93" s="92">
        <v>0</v>
      </c>
      <c r="E93" s="92">
        <v>0</v>
      </c>
      <c r="F93" s="92">
        <v>0</v>
      </c>
      <c r="G93" s="92">
        <v>0</v>
      </c>
      <c r="H93" s="92">
        <v>0</v>
      </c>
      <c r="I93" s="92">
        <v>0</v>
      </c>
      <c r="J93" s="92">
        <v>0</v>
      </c>
    </row>
    <row r="94" spans="1:10" x14ac:dyDescent="0.25">
      <c r="A94" s="61">
        <v>19845</v>
      </c>
      <c r="B94" s="96">
        <f t="shared" si="17"/>
        <v>1954</v>
      </c>
      <c r="C94" s="96">
        <f t="shared" si="18"/>
        <v>5</v>
      </c>
      <c r="D94" s="92">
        <v>0</v>
      </c>
      <c r="E94" s="92">
        <v>0</v>
      </c>
      <c r="F94" s="92">
        <v>0</v>
      </c>
      <c r="G94" s="92">
        <v>0</v>
      </c>
      <c r="H94" s="92">
        <v>0</v>
      </c>
      <c r="I94" s="92">
        <v>0</v>
      </c>
      <c r="J94" s="92">
        <v>0</v>
      </c>
    </row>
    <row r="95" spans="1:10" x14ac:dyDescent="0.25">
      <c r="A95" s="61">
        <v>19876</v>
      </c>
      <c r="B95" s="96">
        <f t="shared" si="17"/>
        <v>1954</v>
      </c>
      <c r="C95" s="96">
        <f t="shared" si="18"/>
        <v>6</v>
      </c>
      <c r="D95" s="92">
        <v>0</v>
      </c>
      <c r="E95" s="92">
        <v>0</v>
      </c>
      <c r="F95" s="92">
        <v>0</v>
      </c>
      <c r="G95" s="92">
        <v>0</v>
      </c>
      <c r="H95" s="92">
        <v>0</v>
      </c>
      <c r="I95" s="92">
        <v>0</v>
      </c>
      <c r="J95" s="92">
        <v>0</v>
      </c>
    </row>
    <row r="96" spans="1:10" x14ac:dyDescent="0.25">
      <c r="A96" s="61">
        <v>19906</v>
      </c>
      <c r="B96" s="96">
        <f t="shared" si="17"/>
        <v>1954</v>
      </c>
      <c r="C96" s="96">
        <f t="shared" si="18"/>
        <v>7</v>
      </c>
      <c r="D96" s="92">
        <v>0</v>
      </c>
      <c r="E96" s="92">
        <v>0</v>
      </c>
      <c r="F96" s="92">
        <v>0</v>
      </c>
      <c r="G96" s="92">
        <v>0</v>
      </c>
      <c r="H96" s="92">
        <v>0</v>
      </c>
      <c r="I96" s="92">
        <v>0</v>
      </c>
      <c r="J96" s="92">
        <v>0</v>
      </c>
    </row>
    <row r="97" spans="1:10" x14ac:dyDescent="0.25">
      <c r="A97" s="61">
        <v>19937</v>
      </c>
      <c r="B97" s="96">
        <f t="shared" si="17"/>
        <v>1954</v>
      </c>
      <c r="C97" s="96">
        <f t="shared" si="18"/>
        <v>8</v>
      </c>
      <c r="D97" s="92">
        <v>0</v>
      </c>
      <c r="E97" s="92">
        <v>0</v>
      </c>
      <c r="F97" s="92">
        <v>0</v>
      </c>
      <c r="G97" s="92">
        <v>0</v>
      </c>
      <c r="H97" s="92">
        <v>0</v>
      </c>
      <c r="I97" s="92">
        <v>0</v>
      </c>
      <c r="J97" s="92">
        <v>0</v>
      </c>
    </row>
    <row r="98" spans="1:10" x14ac:dyDescent="0.25">
      <c r="A98" s="61">
        <v>19968</v>
      </c>
      <c r="B98" s="96">
        <f t="shared" si="17"/>
        <v>1954</v>
      </c>
      <c r="C98" s="96">
        <f t="shared" si="18"/>
        <v>9</v>
      </c>
      <c r="D98" s="92">
        <v>0</v>
      </c>
      <c r="E98" s="92">
        <v>0</v>
      </c>
      <c r="F98" s="92">
        <v>0</v>
      </c>
      <c r="G98" s="92">
        <v>0</v>
      </c>
      <c r="H98" s="92">
        <v>0</v>
      </c>
      <c r="I98" s="92">
        <v>0</v>
      </c>
      <c r="J98" s="92">
        <v>0</v>
      </c>
    </row>
    <row r="99" spans="1:10" x14ac:dyDescent="0.25">
      <c r="A99" s="61">
        <v>19998</v>
      </c>
      <c r="B99" s="96">
        <f t="shared" si="17"/>
        <v>1954</v>
      </c>
      <c r="C99" s="96">
        <f t="shared" si="18"/>
        <v>10</v>
      </c>
      <c r="D99" s="92">
        <v>0</v>
      </c>
      <c r="E99" s="92">
        <v>0</v>
      </c>
      <c r="F99" s="92">
        <v>0</v>
      </c>
      <c r="G99" s="92">
        <v>0</v>
      </c>
      <c r="H99" s="92">
        <v>0</v>
      </c>
      <c r="I99" s="92">
        <v>0</v>
      </c>
      <c r="J99" s="92">
        <v>0</v>
      </c>
    </row>
    <row r="100" spans="1:10" x14ac:dyDescent="0.25">
      <c r="A100" s="61">
        <v>20029</v>
      </c>
      <c r="B100" s="96">
        <f t="shared" si="17"/>
        <v>1954</v>
      </c>
      <c r="C100" s="96">
        <f t="shared" si="18"/>
        <v>11</v>
      </c>
      <c r="D100" s="92">
        <v>0</v>
      </c>
      <c r="E100" s="92">
        <v>0</v>
      </c>
      <c r="F100" s="92">
        <v>0</v>
      </c>
      <c r="G100" s="92">
        <v>0</v>
      </c>
      <c r="H100" s="92">
        <v>0</v>
      </c>
      <c r="I100" s="92">
        <v>0</v>
      </c>
      <c r="J100" s="92">
        <v>0</v>
      </c>
    </row>
    <row r="101" spans="1:10" x14ac:dyDescent="0.25">
      <c r="A101" s="61">
        <v>20059</v>
      </c>
      <c r="B101" s="96">
        <f t="shared" si="17"/>
        <v>1954</v>
      </c>
      <c r="C101" s="96">
        <f t="shared" si="18"/>
        <v>12</v>
      </c>
      <c r="D101" s="92">
        <v>0</v>
      </c>
      <c r="E101" s="92">
        <v>0</v>
      </c>
      <c r="F101" s="92">
        <v>0</v>
      </c>
      <c r="G101" s="92">
        <v>0</v>
      </c>
      <c r="H101" s="92">
        <v>0</v>
      </c>
      <c r="I101" s="92">
        <v>0</v>
      </c>
      <c r="J101" s="92">
        <v>0</v>
      </c>
    </row>
    <row r="102" spans="1:10" x14ac:dyDescent="0.25">
      <c r="A102" s="61">
        <v>20090</v>
      </c>
      <c r="B102" s="96">
        <f t="shared" si="17"/>
        <v>1955</v>
      </c>
      <c r="C102" s="96">
        <f t="shared" si="18"/>
        <v>1</v>
      </c>
      <c r="D102" s="92">
        <v>0</v>
      </c>
      <c r="E102" s="92">
        <v>0</v>
      </c>
      <c r="F102" s="92">
        <v>0</v>
      </c>
      <c r="G102" s="92">
        <v>0</v>
      </c>
      <c r="H102" s="92">
        <v>0</v>
      </c>
      <c r="I102" s="92">
        <v>0</v>
      </c>
      <c r="J102" s="92">
        <v>0</v>
      </c>
    </row>
    <row r="103" spans="1:10" x14ac:dyDescent="0.25">
      <c r="A103" s="61">
        <v>20121</v>
      </c>
      <c r="B103" s="96">
        <f t="shared" si="17"/>
        <v>1955</v>
      </c>
      <c r="C103" s="96">
        <f t="shared" si="18"/>
        <v>2</v>
      </c>
      <c r="D103" s="92">
        <v>0</v>
      </c>
      <c r="E103" s="92">
        <v>0</v>
      </c>
      <c r="F103" s="92">
        <v>0</v>
      </c>
      <c r="G103" s="92">
        <v>0</v>
      </c>
      <c r="H103" s="92">
        <v>0</v>
      </c>
      <c r="I103" s="92">
        <v>0</v>
      </c>
      <c r="J103" s="92">
        <v>0</v>
      </c>
    </row>
    <row r="104" spans="1:10" x14ac:dyDescent="0.25">
      <c r="A104" s="61">
        <v>20149</v>
      </c>
      <c r="B104" s="96">
        <f t="shared" si="17"/>
        <v>1955</v>
      </c>
      <c r="C104" s="96">
        <f t="shared" si="18"/>
        <v>3</v>
      </c>
      <c r="D104" s="92">
        <v>0</v>
      </c>
      <c r="E104" s="92">
        <v>0</v>
      </c>
      <c r="F104" s="92">
        <v>0</v>
      </c>
      <c r="G104" s="92">
        <v>0</v>
      </c>
      <c r="H104" s="92">
        <v>0</v>
      </c>
      <c r="I104" s="92">
        <v>0</v>
      </c>
      <c r="J104" s="92">
        <v>0</v>
      </c>
    </row>
    <row r="105" spans="1:10" x14ac:dyDescent="0.25">
      <c r="A105" s="61">
        <v>20180</v>
      </c>
      <c r="B105" s="96">
        <f t="shared" si="17"/>
        <v>1955</v>
      </c>
      <c r="C105" s="96">
        <f t="shared" si="18"/>
        <v>4</v>
      </c>
      <c r="D105" s="92">
        <v>0</v>
      </c>
      <c r="E105" s="92">
        <v>0</v>
      </c>
      <c r="F105" s="92">
        <v>0</v>
      </c>
      <c r="G105" s="92">
        <v>0</v>
      </c>
      <c r="H105" s="92">
        <v>0</v>
      </c>
      <c r="I105" s="92">
        <v>0</v>
      </c>
      <c r="J105" s="92">
        <v>0</v>
      </c>
    </row>
    <row r="106" spans="1:10" x14ac:dyDescent="0.25">
      <c r="A106" s="61">
        <v>20210</v>
      </c>
      <c r="B106" s="96">
        <f t="shared" si="17"/>
        <v>1955</v>
      </c>
      <c r="C106" s="96">
        <f t="shared" si="18"/>
        <v>5</v>
      </c>
      <c r="D106" s="92">
        <v>0</v>
      </c>
      <c r="E106" s="92">
        <v>0</v>
      </c>
      <c r="F106" s="92">
        <v>0</v>
      </c>
      <c r="G106" s="92">
        <v>0</v>
      </c>
      <c r="H106" s="92">
        <v>0</v>
      </c>
      <c r="I106" s="92">
        <v>0</v>
      </c>
      <c r="J106" s="92">
        <v>0</v>
      </c>
    </row>
    <row r="107" spans="1:10" x14ac:dyDescent="0.25">
      <c r="A107" s="61">
        <v>20241</v>
      </c>
      <c r="B107" s="96">
        <f t="shared" si="17"/>
        <v>1955</v>
      </c>
      <c r="C107" s="96">
        <f t="shared" si="18"/>
        <v>6</v>
      </c>
      <c r="D107" s="92">
        <v>0</v>
      </c>
      <c r="E107" s="92">
        <v>0</v>
      </c>
      <c r="F107" s="92">
        <v>0</v>
      </c>
      <c r="G107" s="92">
        <v>0</v>
      </c>
      <c r="H107" s="92">
        <v>0</v>
      </c>
      <c r="I107" s="92">
        <v>0</v>
      </c>
      <c r="J107" s="92">
        <v>0</v>
      </c>
    </row>
    <row r="108" spans="1:10" x14ac:dyDescent="0.25">
      <c r="A108" s="61">
        <v>20271</v>
      </c>
      <c r="B108" s="96">
        <f t="shared" si="17"/>
        <v>1955</v>
      </c>
      <c r="C108" s="96">
        <f t="shared" si="18"/>
        <v>7</v>
      </c>
      <c r="D108" s="92">
        <v>0</v>
      </c>
      <c r="E108" s="92">
        <v>0</v>
      </c>
      <c r="F108" s="92">
        <v>0</v>
      </c>
      <c r="G108" s="92">
        <v>0</v>
      </c>
      <c r="H108" s="92">
        <v>0</v>
      </c>
      <c r="I108" s="92">
        <v>0</v>
      </c>
      <c r="J108" s="92">
        <v>0</v>
      </c>
    </row>
    <row r="109" spans="1:10" x14ac:dyDescent="0.25">
      <c r="A109" s="61">
        <v>20302</v>
      </c>
      <c r="B109" s="96">
        <f t="shared" si="17"/>
        <v>1955</v>
      </c>
      <c r="C109" s="96">
        <f t="shared" si="18"/>
        <v>8</v>
      </c>
      <c r="D109" s="92">
        <v>0</v>
      </c>
      <c r="E109" s="92">
        <v>0</v>
      </c>
      <c r="F109" s="92">
        <v>0</v>
      </c>
      <c r="G109" s="92">
        <v>0</v>
      </c>
      <c r="H109" s="92">
        <v>0</v>
      </c>
      <c r="I109" s="92">
        <v>0</v>
      </c>
      <c r="J109" s="92">
        <v>0</v>
      </c>
    </row>
    <row r="110" spans="1:10" x14ac:dyDescent="0.25">
      <c r="A110" s="61">
        <v>20333</v>
      </c>
      <c r="B110" s="96">
        <f t="shared" si="17"/>
        <v>1955</v>
      </c>
      <c r="C110" s="96">
        <f t="shared" si="18"/>
        <v>9</v>
      </c>
      <c r="D110" s="92">
        <v>0</v>
      </c>
      <c r="E110" s="92">
        <v>0</v>
      </c>
      <c r="F110" s="92">
        <v>0</v>
      </c>
      <c r="G110" s="92">
        <v>0</v>
      </c>
      <c r="H110" s="92">
        <v>0</v>
      </c>
      <c r="I110" s="92">
        <v>0</v>
      </c>
      <c r="J110" s="92">
        <v>0</v>
      </c>
    </row>
    <row r="111" spans="1:10" x14ac:dyDescent="0.25">
      <c r="A111" s="61">
        <v>20363</v>
      </c>
      <c r="B111" s="96">
        <f t="shared" si="17"/>
        <v>1955</v>
      </c>
      <c r="C111" s="96">
        <f t="shared" si="18"/>
        <v>10</v>
      </c>
      <c r="D111" s="92">
        <v>0</v>
      </c>
      <c r="E111" s="92">
        <v>0</v>
      </c>
      <c r="F111" s="92">
        <v>0</v>
      </c>
      <c r="G111" s="92">
        <v>0</v>
      </c>
      <c r="H111" s="92">
        <v>0</v>
      </c>
      <c r="I111" s="92">
        <v>0</v>
      </c>
      <c r="J111" s="92">
        <v>0</v>
      </c>
    </row>
    <row r="112" spans="1:10" x14ac:dyDescent="0.25">
      <c r="A112" s="61">
        <v>20394</v>
      </c>
      <c r="B112" s="96">
        <f t="shared" si="17"/>
        <v>1955</v>
      </c>
      <c r="C112" s="96">
        <f t="shared" si="18"/>
        <v>11</v>
      </c>
      <c r="D112" s="92">
        <v>0</v>
      </c>
      <c r="E112" s="92">
        <v>0</v>
      </c>
      <c r="F112" s="92">
        <v>0</v>
      </c>
      <c r="G112" s="92">
        <v>0</v>
      </c>
      <c r="H112" s="92">
        <v>0</v>
      </c>
      <c r="I112" s="92">
        <v>0</v>
      </c>
      <c r="J112" s="92">
        <v>0</v>
      </c>
    </row>
    <row r="113" spans="1:10" x14ac:dyDescent="0.25">
      <c r="A113" s="61">
        <v>20424</v>
      </c>
      <c r="B113" s="96">
        <f t="shared" si="17"/>
        <v>1955</v>
      </c>
      <c r="C113" s="96">
        <f t="shared" si="18"/>
        <v>12</v>
      </c>
      <c r="D113" s="92">
        <v>0</v>
      </c>
      <c r="E113" s="92">
        <v>0</v>
      </c>
      <c r="F113" s="92">
        <v>0</v>
      </c>
      <c r="G113" s="92">
        <v>0</v>
      </c>
      <c r="H113" s="92">
        <v>0</v>
      </c>
      <c r="I113" s="92">
        <v>0</v>
      </c>
      <c r="J113" s="92">
        <v>0</v>
      </c>
    </row>
    <row r="114" spans="1:10" x14ac:dyDescent="0.25">
      <c r="A114" s="61">
        <v>20455</v>
      </c>
      <c r="B114" s="96">
        <f t="shared" si="17"/>
        <v>1956</v>
      </c>
      <c r="C114" s="96">
        <f t="shared" si="18"/>
        <v>1</v>
      </c>
      <c r="D114" s="92">
        <v>0</v>
      </c>
      <c r="E114" s="92">
        <v>0</v>
      </c>
      <c r="F114" s="92">
        <v>0</v>
      </c>
      <c r="G114" s="92">
        <v>0</v>
      </c>
      <c r="H114" s="92">
        <v>0</v>
      </c>
      <c r="I114" s="92">
        <v>0</v>
      </c>
      <c r="J114" s="92">
        <v>0</v>
      </c>
    </row>
    <row r="115" spans="1:10" x14ac:dyDescent="0.25">
      <c r="A115" s="61">
        <v>20486</v>
      </c>
      <c r="B115" s="96">
        <f t="shared" si="17"/>
        <v>1956</v>
      </c>
      <c r="C115" s="96">
        <f t="shared" si="18"/>
        <v>2</v>
      </c>
      <c r="D115" s="92">
        <v>0</v>
      </c>
      <c r="E115" s="92">
        <v>0</v>
      </c>
      <c r="F115" s="92">
        <v>0</v>
      </c>
      <c r="G115" s="92">
        <v>0</v>
      </c>
      <c r="H115" s="92">
        <v>0</v>
      </c>
      <c r="I115" s="92">
        <v>0</v>
      </c>
      <c r="J115" s="92">
        <v>0</v>
      </c>
    </row>
    <row r="116" spans="1:10" x14ac:dyDescent="0.25">
      <c r="A116" s="61">
        <v>20515</v>
      </c>
      <c r="B116" s="96">
        <f t="shared" si="17"/>
        <v>1956</v>
      </c>
      <c r="C116" s="96">
        <f t="shared" si="18"/>
        <v>3</v>
      </c>
      <c r="D116" s="92">
        <v>0</v>
      </c>
      <c r="E116" s="92">
        <v>0</v>
      </c>
      <c r="F116" s="92">
        <v>0</v>
      </c>
      <c r="G116" s="92">
        <v>0</v>
      </c>
      <c r="H116" s="92">
        <v>0</v>
      </c>
      <c r="I116" s="92">
        <v>0</v>
      </c>
      <c r="J116" s="92">
        <v>0</v>
      </c>
    </row>
    <row r="117" spans="1:10" x14ac:dyDescent="0.25">
      <c r="A117" s="61">
        <v>20546</v>
      </c>
      <c r="B117" s="96">
        <f t="shared" si="17"/>
        <v>1956</v>
      </c>
      <c r="C117" s="96">
        <f t="shared" si="18"/>
        <v>4</v>
      </c>
      <c r="D117" s="92">
        <v>0</v>
      </c>
      <c r="E117" s="92">
        <v>0</v>
      </c>
      <c r="F117" s="92">
        <v>0</v>
      </c>
      <c r="G117" s="92">
        <v>0</v>
      </c>
      <c r="H117" s="92">
        <v>0</v>
      </c>
      <c r="I117" s="92">
        <v>0</v>
      </c>
      <c r="J117" s="92">
        <v>0</v>
      </c>
    </row>
    <row r="118" spans="1:10" x14ac:dyDescent="0.25">
      <c r="A118" s="61">
        <v>20576</v>
      </c>
      <c r="B118" s="96">
        <f t="shared" si="17"/>
        <v>1956</v>
      </c>
      <c r="C118" s="96">
        <f t="shared" si="18"/>
        <v>5</v>
      </c>
      <c r="D118" s="92">
        <v>0</v>
      </c>
      <c r="E118" s="92">
        <v>0</v>
      </c>
      <c r="F118" s="92">
        <v>0</v>
      </c>
      <c r="G118" s="92">
        <v>0</v>
      </c>
      <c r="H118" s="92">
        <v>0</v>
      </c>
      <c r="I118" s="92">
        <v>0</v>
      </c>
      <c r="J118" s="92">
        <v>0</v>
      </c>
    </row>
    <row r="119" spans="1:10" x14ac:dyDescent="0.25">
      <c r="A119" s="61">
        <v>20607</v>
      </c>
      <c r="B119" s="96">
        <f t="shared" si="17"/>
        <v>1956</v>
      </c>
      <c r="C119" s="96">
        <f t="shared" si="18"/>
        <v>6</v>
      </c>
      <c r="D119" s="92">
        <v>0</v>
      </c>
      <c r="E119" s="92">
        <v>0</v>
      </c>
      <c r="F119" s="92">
        <v>0</v>
      </c>
      <c r="G119" s="92">
        <v>0</v>
      </c>
      <c r="H119" s="92">
        <v>0</v>
      </c>
      <c r="I119" s="92">
        <v>0</v>
      </c>
      <c r="J119" s="92">
        <v>0</v>
      </c>
    </row>
    <row r="120" spans="1:10" x14ac:dyDescent="0.25">
      <c r="A120" s="61">
        <v>20637</v>
      </c>
      <c r="B120" s="96">
        <f t="shared" si="17"/>
        <v>1956</v>
      </c>
      <c r="C120" s="96">
        <f t="shared" si="18"/>
        <v>7</v>
      </c>
      <c r="D120" s="92">
        <v>0</v>
      </c>
      <c r="E120" s="92">
        <v>0</v>
      </c>
      <c r="F120" s="92">
        <v>0</v>
      </c>
      <c r="G120" s="92">
        <v>0</v>
      </c>
      <c r="H120" s="92">
        <v>0</v>
      </c>
      <c r="I120" s="92">
        <v>0</v>
      </c>
      <c r="J120" s="92">
        <v>0</v>
      </c>
    </row>
    <row r="121" spans="1:10" x14ac:dyDescent="0.25">
      <c r="A121" s="61">
        <v>20668</v>
      </c>
      <c r="B121" s="96">
        <f t="shared" si="17"/>
        <v>1956</v>
      </c>
      <c r="C121" s="96">
        <f t="shared" si="18"/>
        <v>8</v>
      </c>
      <c r="D121" s="92">
        <v>0</v>
      </c>
      <c r="E121" s="92">
        <v>0</v>
      </c>
      <c r="F121" s="92">
        <v>0</v>
      </c>
      <c r="G121" s="92">
        <v>0</v>
      </c>
      <c r="H121" s="92">
        <v>0</v>
      </c>
      <c r="I121" s="92">
        <v>0</v>
      </c>
      <c r="J121" s="92">
        <v>0</v>
      </c>
    </row>
    <row r="122" spans="1:10" x14ac:dyDescent="0.25">
      <c r="A122" s="61">
        <v>20699</v>
      </c>
      <c r="B122" s="96">
        <f t="shared" si="17"/>
        <v>1956</v>
      </c>
      <c r="C122" s="96">
        <f t="shared" si="18"/>
        <v>9</v>
      </c>
      <c r="D122" s="92">
        <v>0</v>
      </c>
      <c r="E122" s="92">
        <v>0</v>
      </c>
      <c r="F122" s="92">
        <v>0</v>
      </c>
      <c r="G122" s="92">
        <v>0</v>
      </c>
      <c r="H122" s="92">
        <v>0</v>
      </c>
      <c r="I122" s="92">
        <v>0</v>
      </c>
      <c r="J122" s="92">
        <v>0</v>
      </c>
    </row>
    <row r="123" spans="1:10" x14ac:dyDescent="0.25">
      <c r="A123" s="61">
        <v>20729</v>
      </c>
      <c r="B123" s="96">
        <f t="shared" si="17"/>
        <v>1956</v>
      </c>
      <c r="C123" s="96">
        <f t="shared" si="18"/>
        <v>10</v>
      </c>
      <c r="D123" s="92">
        <v>0</v>
      </c>
      <c r="E123" s="92">
        <v>0</v>
      </c>
      <c r="F123" s="92">
        <v>0</v>
      </c>
      <c r="G123" s="92">
        <v>0</v>
      </c>
      <c r="H123" s="92">
        <v>0</v>
      </c>
      <c r="I123" s="92">
        <v>0</v>
      </c>
      <c r="J123" s="92">
        <v>0</v>
      </c>
    </row>
    <row r="124" spans="1:10" x14ac:dyDescent="0.25">
      <c r="A124" s="61">
        <v>20760</v>
      </c>
      <c r="B124" s="96">
        <f t="shared" si="17"/>
        <v>1956</v>
      </c>
      <c r="C124" s="96">
        <f t="shared" si="18"/>
        <v>11</v>
      </c>
      <c r="D124" s="92">
        <v>0</v>
      </c>
      <c r="E124" s="92">
        <v>0</v>
      </c>
      <c r="F124" s="92">
        <v>0</v>
      </c>
      <c r="G124" s="92">
        <v>0</v>
      </c>
      <c r="H124" s="92">
        <v>0</v>
      </c>
      <c r="I124" s="92">
        <v>0</v>
      </c>
      <c r="J124" s="92">
        <v>0</v>
      </c>
    </row>
    <row r="125" spans="1:10" x14ac:dyDescent="0.25">
      <c r="A125" s="61">
        <v>20790</v>
      </c>
      <c r="B125" s="96">
        <f t="shared" si="17"/>
        <v>1956</v>
      </c>
      <c r="C125" s="96">
        <f t="shared" si="18"/>
        <v>12</v>
      </c>
      <c r="D125" s="92">
        <v>0</v>
      </c>
      <c r="E125" s="92">
        <v>0</v>
      </c>
      <c r="F125" s="92">
        <v>0</v>
      </c>
      <c r="G125" s="92">
        <v>0</v>
      </c>
      <c r="H125" s="92">
        <v>0</v>
      </c>
      <c r="I125" s="92">
        <v>0</v>
      </c>
      <c r="J125" s="92">
        <v>0</v>
      </c>
    </row>
    <row r="126" spans="1:10" x14ac:dyDescent="0.25">
      <c r="A126" s="61">
        <v>20821</v>
      </c>
      <c r="B126" s="96">
        <f t="shared" si="17"/>
        <v>1957</v>
      </c>
      <c r="C126" s="96">
        <f t="shared" si="18"/>
        <v>1</v>
      </c>
      <c r="D126" s="92">
        <v>0</v>
      </c>
      <c r="E126" s="92">
        <v>0</v>
      </c>
      <c r="F126" s="92">
        <v>0</v>
      </c>
      <c r="G126" s="92">
        <v>0</v>
      </c>
      <c r="H126" s="92">
        <v>0</v>
      </c>
      <c r="I126" s="92">
        <v>0</v>
      </c>
      <c r="J126" s="92">
        <v>0</v>
      </c>
    </row>
    <row r="127" spans="1:10" x14ac:dyDescent="0.25">
      <c r="A127" s="61">
        <v>20852</v>
      </c>
      <c r="B127" s="96">
        <f t="shared" si="17"/>
        <v>1957</v>
      </c>
      <c r="C127" s="96">
        <f t="shared" si="18"/>
        <v>2</v>
      </c>
      <c r="D127" s="92">
        <v>0</v>
      </c>
      <c r="E127" s="92">
        <v>0</v>
      </c>
      <c r="F127" s="92">
        <v>0</v>
      </c>
      <c r="G127" s="92">
        <v>0</v>
      </c>
      <c r="H127" s="92">
        <v>0</v>
      </c>
      <c r="I127" s="92">
        <v>0</v>
      </c>
      <c r="J127" s="92">
        <v>0</v>
      </c>
    </row>
    <row r="128" spans="1:10" x14ac:dyDescent="0.25">
      <c r="A128" s="61">
        <v>20880</v>
      </c>
      <c r="B128" s="96">
        <f t="shared" si="17"/>
        <v>1957</v>
      </c>
      <c r="C128" s="96">
        <f t="shared" si="18"/>
        <v>3</v>
      </c>
      <c r="D128" s="92">
        <v>0</v>
      </c>
      <c r="E128" s="92">
        <v>0</v>
      </c>
      <c r="F128" s="92">
        <v>0</v>
      </c>
      <c r="G128" s="92">
        <v>0</v>
      </c>
      <c r="H128" s="92">
        <v>0</v>
      </c>
      <c r="I128" s="92">
        <v>0</v>
      </c>
      <c r="J128" s="92">
        <v>0</v>
      </c>
    </row>
    <row r="129" spans="1:10" x14ac:dyDescent="0.25">
      <c r="A129" s="61">
        <v>20911</v>
      </c>
      <c r="B129" s="96">
        <f t="shared" si="17"/>
        <v>1957</v>
      </c>
      <c r="C129" s="96">
        <f t="shared" si="18"/>
        <v>4</v>
      </c>
      <c r="D129" s="92">
        <v>0</v>
      </c>
      <c r="E129" s="92">
        <v>0</v>
      </c>
      <c r="F129" s="92">
        <v>0</v>
      </c>
      <c r="G129" s="92">
        <v>0</v>
      </c>
      <c r="H129" s="92">
        <v>0</v>
      </c>
      <c r="I129" s="92">
        <v>0</v>
      </c>
      <c r="J129" s="92">
        <v>0</v>
      </c>
    </row>
    <row r="130" spans="1:10" x14ac:dyDescent="0.25">
      <c r="A130" s="61">
        <v>20941</v>
      </c>
      <c r="B130" s="96">
        <f t="shared" si="17"/>
        <v>1957</v>
      </c>
      <c r="C130" s="96">
        <f t="shared" si="18"/>
        <v>5</v>
      </c>
      <c r="D130" s="92">
        <v>0</v>
      </c>
      <c r="E130" s="92">
        <v>0</v>
      </c>
      <c r="F130" s="92">
        <v>0</v>
      </c>
      <c r="G130" s="92">
        <v>0</v>
      </c>
      <c r="H130" s="92">
        <v>0</v>
      </c>
      <c r="I130" s="92">
        <v>0</v>
      </c>
      <c r="J130" s="92">
        <v>0</v>
      </c>
    </row>
    <row r="131" spans="1:10" x14ac:dyDescent="0.25">
      <c r="A131" s="61">
        <v>20972</v>
      </c>
      <c r="B131" s="96">
        <f t="shared" si="17"/>
        <v>1957</v>
      </c>
      <c r="C131" s="96">
        <f t="shared" si="18"/>
        <v>6</v>
      </c>
      <c r="D131" s="92">
        <v>0</v>
      </c>
      <c r="E131" s="92">
        <v>0</v>
      </c>
      <c r="F131" s="92">
        <v>0</v>
      </c>
      <c r="G131" s="92">
        <v>0</v>
      </c>
      <c r="H131" s="92">
        <v>0</v>
      </c>
      <c r="I131" s="92">
        <v>0</v>
      </c>
      <c r="J131" s="92">
        <v>0</v>
      </c>
    </row>
    <row r="132" spans="1:10" x14ac:dyDescent="0.25">
      <c r="A132" s="61">
        <v>21002</v>
      </c>
      <c r="B132" s="96">
        <f t="shared" si="17"/>
        <v>1957</v>
      </c>
      <c r="C132" s="96">
        <f t="shared" si="18"/>
        <v>7</v>
      </c>
      <c r="D132" s="92">
        <v>0</v>
      </c>
      <c r="E132" s="92">
        <v>0</v>
      </c>
      <c r="F132" s="92">
        <v>0</v>
      </c>
      <c r="G132" s="92">
        <v>0</v>
      </c>
      <c r="H132" s="92">
        <v>0</v>
      </c>
      <c r="I132" s="92">
        <v>0</v>
      </c>
      <c r="J132" s="92">
        <v>0</v>
      </c>
    </row>
    <row r="133" spans="1:10" x14ac:dyDescent="0.25">
      <c r="A133" s="61">
        <v>21033</v>
      </c>
      <c r="B133" s="96">
        <f t="shared" si="17"/>
        <v>1957</v>
      </c>
      <c r="C133" s="96">
        <f t="shared" si="18"/>
        <v>8</v>
      </c>
      <c r="D133" s="92">
        <v>0</v>
      </c>
      <c r="E133" s="92">
        <v>0</v>
      </c>
      <c r="F133" s="92">
        <v>0</v>
      </c>
      <c r="G133" s="92">
        <v>0</v>
      </c>
      <c r="H133" s="92">
        <v>0</v>
      </c>
      <c r="I133" s="92">
        <v>0</v>
      </c>
      <c r="J133" s="92">
        <v>0</v>
      </c>
    </row>
    <row r="134" spans="1:10" x14ac:dyDescent="0.25">
      <c r="A134" s="61">
        <v>21064</v>
      </c>
      <c r="B134" s="96">
        <f t="shared" si="17"/>
        <v>1957</v>
      </c>
      <c r="C134" s="96">
        <f t="shared" si="18"/>
        <v>9</v>
      </c>
      <c r="D134" s="92">
        <v>0</v>
      </c>
      <c r="E134" s="92">
        <v>0</v>
      </c>
      <c r="F134" s="92">
        <v>0</v>
      </c>
      <c r="G134" s="92">
        <v>0</v>
      </c>
      <c r="H134" s="92">
        <v>0</v>
      </c>
      <c r="I134" s="92">
        <v>0</v>
      </c>
      <c r="J134" s="92">
        <v>0</v>
      </c>
    </row>
    <row r="135" spans="1:10" x14ac:dyDescent="0.25">
      <c r="A135" s="61">
        <v>21094</v>
      </c>
      <c r="B135" s="96">
        <f t="shared" ref="B135:B198" si="19">YEAR(A135)</f>
        <v>1957</v>
      </c>
      <c r="C135" s="96">
        <f t="shared" ref="C135:C198" si="20">MONTH(A135)</f>
        <v>10</v>
      </c>
      <c r="D135" s="92">
        <v>0</v>
      </c>
      <c r="E135" s="92">
        <v>0</v>
      </c>
      <c r="F135" s="92">
        <v>0</v>
      </c>
      <c r="G135" s="92">
        <v>0</v>
      </c>
      <c r="H135" s="92">
        <v>0</v>
      </c>
      <c r="I135" s="92">
        <v>0</v>
      </c>
      <c r="J135" s="92">
        <v>0</v>
      </c>
    </row>
    <row r="136" spans="1:10" x14ac:dyDescent="0.25">
      <c r="A136" s="61">
        <v>21125</v>
      </c>
      <c r="B136" s="96">
        <f t="shared" si="19"/>
        <v>1957</v>
      </c>
      <c r="C136" s="96">
        <f t="shared" si="20"/>
        <v>11</v>
      </c>
      <c r="D136" s="92">
        <v>0</v>
      </c>
      <c r="E136" s="92">
        <v>0</v>
      </c>
      <c r="F136" s="92">
        <v>0</v>
      </c>
      <c r="G136" s="92">
        <v>0</v>
      </c>
      <c r="H136" s="92">
        <v>0</v>
      </c>
      <c r="I136" s="92">
        <v>0</v>
      </c>
      <c r="J136" s="92">
        <v>0</v>
      </c>
    </row>
    <row r="137" spans="1:10" x14ac:dyDescent="0.25">
      <c r="A137" s="61">
        <v>21155</v>
      </c>
      <c r="B137" s="96">
        <f t="shared" si="19"/>
        <v>1957</v>
      </c>
      <c r="C137" s="96">
        <f t="shared" si="20"/>
        <v>12</v>
      </c>
      <c r="D137" s="92">
        <v>0</v>
      </c>
      <c r="E137" s="92">
        <v>0</v>
      </c>
      <c r="F137" s="92">
        <v>0</v>
      </c>
      <c r="G137" s="92">
        <v>0</v>
      </c>
      <c r="H137" s="92">
        <v>0</v>
      </c>
      <c r="I137" s="92">
        <v>0</v>
      </c>
      <c r="J137" s="92">
        <v>0</v>
      </c>
    </row>
    <row r="138" spans="1:10" x14ac:dyDescent="0.25">
      <c r="A138" s="61">
        <v>21186</v>
      </c>
      <c r="B138" s="96">
        <f t="shared" si="19"/>
        <v>1958</v>
      </c>
      <c r="C138" s="96">
        <f t="shared" si="20"/>
        <v>1</v>
      </c>
      <c r="D138" s="92">
        <v>0</v>
      </c>
      <c r="E138" s="92">
        <v>0</v>
      </c>
      <c r="F138" s="92">
        <v>0</v>
      </c>
      <c r="G138" s="92">
        <v>0</v>
      </c>
      <c r="H138" s="92">
        <v>0</v>
      </c>
      <c r="I138" s="92">
        <v>0</v>
      </c>
      <c r="J138" s="92">
        <v>0</v>
      </c>
    </row>
    <row r="139" spans="1:10" x14ac:dyDescent="0.25">
      <c r="A139" s="61">
        <v>21217</v>
      </c>
      <c r="B139" s="96">
        <f t="shared" si="19"/>
        <v>1958</v>
      </c>
      <c r="C139" s="96">
        <f t="shared" si="20"/>
        <v>2</v>
      </c>
      <c r="D139" s="92">
        <v>0</v>
      </c>
      <c r="E139" s="92">
        <v>0</v>
      </c>
      <c r="F139" s="92">
        <v>0</v>
      </c>
      <c r="G139" s="92">
        <v>0</v>
      </c>
      <c r="H139" s="92">
        <v>0</v>
      </c>
      <c r="I139" s="92">
        <v>0</v>
      </c>
      <c r="J139" s="92">
        <v>0</v>
      </c>
    </row>
    <row r="140" spans="1:10" x14ac:dyDescent="0.25">
      <c r="A140" s="61">
        <v>21245</v>
      </c>
      <c r="B140" s="96">
        <f t="shared" si="19"/>
        <v>1958</v>
      </c>
      <c r="C140" s="96">
        <f t="shared" si="20"/>
        <v>3</v>
      </c>
      <c r="D140" s="92">
        <v>0</v>
      </c>
      <c r="E140" s="92">
        <v>0</v>
      </c>
      <c r="F140" s="92">
        <v>0</v>
      </c>
      <c r="G140" s="92">
        <v>0</v>
      </c>
      <c r="H140" s="92">
        <v>0</v>
      </c>
      <c r="I140" s="92">
        <v>0</v>
      </c>
      <c r="J140" s="92">
        <v>0</v>
      </c>
    </row>
    <row r="141" spans="1:10" x14ac:dyDescent="0.25">
      <c r="A141" s="61">
        <v>21276</v>
      </c>
      <c r="B141" s="96">
        <f t="shared" si="19"/>
        <v>1958</v>
      </c>
      <c r="C141" s="96">
        <f t="shared" si="20"/>
        <v>4</v>
      </c>
      <c r="D141" s="92">
        <v>0</v>
      </c>
      <c r="E141" s="92">
        <v>0</v>
      </c>
      <c r="F141" s="92">
        <v>0</v>
      </c>
      <c r="G141" s="92">
        <v>0</v>
      </c>
      <c r="H141" s="92">
        <v>0</v>
      </c>
      <c r="I141" s="92">
        <v>0</v>
      </c>
      <c r="J141" s="92">
        <v>0</v>
      </c>
    </row>
    <row r="142" spans="1:10" x14ac:dyDescent="0.25">
      <c r="A142" s="61">
        <v>21306</v>
      </c>
      <c r="B142" s="96">
        <f t="shared" si="19"/>
        <v>1958</v>
      </c>
      <c r="C142" s="96">
        <f t="shared" si="20"/>
        <v>5</v>
      </c>
      <c r="D142" s="92">
        <v>0</v>
      </c>
      <c r="E142" s="92">
        <v>0</v>
      </c>
      <c r="F142" s="92">
        <v>0</v>
      </c>
      <c r="G142" s="92">
        <v>0</v>
      </c>
      <c r="H142" s="92">
        <v>0</v>
      </c>
      <c r="I142" s="92">
        <v>0</v>
      </c>
      <c r="J142" s="92">
        <v>0</v>
      </c>
    </row>
    <row r="143" spans="1:10" x14ac:dyDescent="0.25">
      <c r="A143" s="61">
        <v>21337</v>
      </c>
      <c r="B143" s="96">
        <f t="shared" si="19"/>
        <v>1958</v>
      </c>
      <c r="C143" s="96">
        <f t="shared" si="20"/>
        <v>6</v>
      </c>
      <c r="D143" s="92">
        <v>0</v>
      </c>
      <c r="E143" s="92">
        <v>0</v>
      </c>
      <c r="F143" s="92">
        <v>0</v>
      </c>
      <c r="G143" s="92">
        <v>0</v>
      </c>
      <c r="H143" s="92">
        <v>0</v>
      </c>
      <c r="I143" s="92">
        <v>0</v>
      </c>
      <c r="J143" s="92">
        <v>0</v>
      </c>
    </row>
    <row r="144" spans="1:10" x14ac:dyDescent="0.25">
      <c r="A144" s="61">
        <v>21367</v>
      </c>
      <c r="B144" s="96">
        <f t="shared" si="19"/>
        <v>1958</v>
      </c>
      <c r="C144" s="96">
        <f t="shared" si="20"/>
        <v>7</v>
      </c>
      <c r="D144" s="92">
        <v>0</v>
      </c>
      <c r="E144" s="92">
        <v>0</v>
      </c>
      <c r="F144" s="92">
        <v>0</v>
      </c>
      <c r="G144" s="92">
        <v>0</v>
      </c>
      <c r="H144" s="92">
        <v>0</v>
      </c>
      <c r="I144" s="92">
        <v>0</v>
      </c>
      <c r="J144" s="92">
        <v>0</v>
      </c>
    </row>
    <row r="145" spans="1:10" x14ac:dyDescent="0.25">
      <c r="A145" s="61">
        <v>21398</v>
      </c>
      <c r="B145" s="96">
        <f t="shared" si="19"/>
        <v>1958</v>
      </c>
      <c r="C145" s="96">
        <f t="shared" si="20"/>
        <v>8</v>
      </c>
      <c r="D145" s="92">
        <v>0</v>
      </c>
      <c r="E145" s="92">
        <v>0</v>
      </c>
      <c r="F145" s="92">
        <v>0</v>
      </c>
      <c r="G145" s="92">
        <v>0</v>
      </c>
      <c r="H145" s="92">
        <v>0</v>
      </c>
      <c r="I145" s="92">
        <v>0</v>
      </c>
      <c r="J145" s="92">
        <v>0</v>
      </c>
    </row>
    <row r="146" spans="1:10" x14ac:dyDescent="0.25">
      <c r="A146" s="61">
        <v>21429</v>
      </c>
      <c r="B146" s="96">
        <f t="shared" si="19"/>
        <v>1958</v>
      </c>
      <c r="C146" s="96">
        <f t="shared" si="20"/>
        <v>9</v>
      </c>
      <c r="D146" s="92">
        <v>0</v>
      </c>
      <c r="E146" s="92">
        <v>0</v>
      </c>
      <c r="F146" s="92">
        <v>0</v>
      </c>
      <c r="G146" s="92">
        <v>0</v>
      </c>
      <c r="H146" s="92">
        <v>0</v>
      </c>
      <c r="I146" s="92">
        <v>0</v>
      </c>
      <c r="J146" s="92">
        <v>0</v>
      </c>
    </row>
    <row r="147" spans="1:10" x14ac:dyDescent="0.25">
      <c r="A147" s="61">
        <v>21459</v>
      </c>
      <c r="B147" s="96">
        <f t="shared" si="19"/>
        <v>1958</v>
      </c>
      <c r="C147" s="96">
        <f t="shared" si="20"/>
        <v>10</v>
      </c>
      <c r="D147" s="92">
        <v>0</v>
      </c>
      <c r="E147" s="92">
        <v>0</v>
      </c>
      <c r="F147" s="92">
        <v>0</v>
      </c>
      <c r="G147" s="92">
        <v>0</v>
      </c>
      <c r="H147" s="92">
        <v>0</v>
      </c>
      <c r="I147" s="92">
        <v>0</v>
      </c>
      <c r="J147" s="92">
        <v>0</v>
      </c>
    </row>
    <row r="148" spans="1:10" x14ac:dyDescent="0.25">
      <c r="A148" s="61">
        <v>21490</v>
      </c>
      <c r="B148" s="96">
        <f t="shared" si="19"/>
        <v>1958</v>
      </c>
      <c r="C148" s="96">
        <f t="shared" si="20"/>
        <v>11</v>
      </c>
      <c r="D148" s="92">
        <v>0</v>
      </c>
      <c r="E148" s="92">
        <v>0</v>
      </c>
      <c r="F148" s="92">
        <v>0</v>
      </c>
      <c r="G148" s="92">
        <v>0</v>
      </c>
      <c r="H148" s="92">
        <v>0</v>
      </c>
      <c r="I148" s="92">
        <v>0</v>
      </c>
      <c r="J148" s="92">
        <v>0</v>
      </c>
    </row>
    <row r="149" spans="1:10" x14ac:dyDescent="0.25">
      <c r="A149" s="61">
        <v>21520</v>
      </c>
      <c r="B149" s="96">
        <f t="shared" si="19"/>
        <v>1958</v>
      </c>
      <c r="C149" s="96">
        <f t="shared" si="20"/>
        <v>12</v>
      </c>
      <c r="D149" s="92">
        <v>0</v>
      </c>
      <c r="E149" s="92">
        <v>0</v>
      </c>
      <c r="F149" s="92">
        <v>0</v>
      </c>
      <c r="G149" s="92">
        <v>0</v>
      </c>
      <c r="H149" s="92">
        <v>0</v>
      </c>
      <c r="I149" s="92">
        <v>0</v>
      </c>
      <c r="J149" s="92">
        <v>0</v>
      </c>
    </row>
    <row r="150" spans="1:10" x14ac:dyDescent="0.25">
      <c r="A150" s="61">
        <v>21551</v>
      </c>
      <c r="B150" s="96">
        <f t="shared" si="19"/>
        <v>1959</v>
      </c>
      <c r="C150" s="96">
        <f t="shared" si="20"/>
        <v>1</v>
      </c>
      <c r="D150" s="92">
        <v>0</v>
      </c>
      <c r="E150" s="92">
        <v>0</v>
      </c>
      <c r="F150" s="92">
        <v>0</v>
      </c>
      <c r="G150" s="92">
        <v>0</v>
      </c>
      <c r="H150" s="92">
        <v>0</v>
      </c>
      <c r="I150" s="92">
        <v>0</v>
      </c>
      <c r="J150" s="92">
        <v>0</v>
      </c>
    </row>
    <row r="151" spans="1:10" x14ac:dyDescent="0.25">
      <c r="A151" s="61">
        <v>21582</v>
      </c>
      <c r="B151" s="96">
        <f t="shared" si="19"/>
        <v>1959</v>
      </c>
      <c r="C151" s="96">
        <f t="shared" si="20"/>
        <v>2</v>
      </c>
      <c r="D151" s="92">
        <v>0</v>
      </c>
      <c r="E151" s="92">
        <v>0</v>
      </c>
      <c r="F151" s="92">
        <v>0</v>
      </c>
      <c r="G151" s="92">
        <v>0</v>
      </c>
      <c r="H151" s="92">
        <v>0</v>
      </c>
      <c r="I151" s="92">
        <v>0</v>
      </c>
      <c r="J151" s="92">
        <v>0</v>
      </c>
    </row>
    <row r="152" spans="1:10" x14ac:dyDescent="0.25">
      <c r="A152" s="61">
        <v>21610</v>
      </c>
      <c r="B152" s="96">
        <f t="shared" si="19"/>
        <v>1959</v>
      </c>
      <c r="C152" s="96">
        <f t="shared" si="20"/>
        <v>3</v>
      </c>
      <c r="D152" s="92">
        <v>0</v>
      </c>
      <c r="E152" s="92">
        <v>0</v>
      </c>
      <c r="F152" s="92">
        <v>0</v>
      </c>
      <c r="G152" s="92">
        <v>0</v>
      </c>
      <c r="H152" s="92">
        <v>0</v>
      </c>
      <c r="I152" s="92">
        <v>0</v>
      </c>
      <c r="J152" s="92">
        <v>0</v>
      </c>
    </row>
    <row r="153" spans="1:10" x14ac:dyDescent="0.25">
      <c r="A153" s="61">
        <v>21641</v>
      </c>
      <c r="B153" s="96">
        <f t="shared" si="19"/>
        <v>1959</v>
      </c>
      <c r="C153" s="96">
        <f t="shared" si="20"/>
        <v>4</v>
      </c>
      <c r="D153" s="92">
        <v>0</v>
      </c>
      <c r="E153" s="92">
        <v>0</v>
      </c>
      <c r="F153" s="92">
        <v>0</v>
      </c>
      <c r="G153" s="92">
        <v>0</v>
      </c>
      <c r="H153" s="92">
        <v>0</v>
      </c>
      <c r="I153" s="92">
        <v>0</v>
      </c>
      <c r="J153" s="92">
        <v>0</v>
      </c>
    </row>
    <row r="154" spans="1:10" x14ac:dyDescent="0.25">
      <c r="A154" s="61">
        <v>21671</v>
      </c>
      <c r="B154" s="96">
        <f t="shared" si="19"/>
        <v>1959</v>
      </c>
      <c r="C154" s="96">
        <f t="shared" si="20"/>
        <v>5</v>
      </c>
      <c r="D154" s="92">
        <v>0</v>
      </c>
      <c r="E154" s="92">
        <v>0</v>
      </c>
      <c r="F154" s="92">
        <v>0</v>
      </c>
      <c r="G154" s="92">
        <v>0</v>
      </c>
      <c r="H154" s="92">
        <v>0</v>
      </c>
      <c r="I154" s="92">
        <v>0</v>
      </c>
      <c r="J154" s="92">
        <v>0</v>
      </c>
    </row>
    <row r="155" spans="1:10" x14ac:dyDescent="0.25">
      <c r="A155" s="61">
        <v>21702</v>
      </c>
      <c r="B155" s="96">
        <f t="shared" si="19"/>
        <v>1959</v>
      </c>
      <c r="C155" s="96">
        <f t="shared" si="20"/>
        <v>6</v>
      </c>
      <c r="D155" s="92">
        <v>0</v>
      </c>
      <c r="E155" s="92">
        <v>0</v>
      </c>
      <c r="F155" s="92">
        <v>0</v>
      </c>
      <c r="G155" s="92">
        <v>0</v>
      </c>
      <c r="H155" s="92">
        <v>0</v>
      </c>
      <c r="I155" s="92">
        <v>0</v>
      </c>
      <c r="J155" s="92">
        <v>0</v>
      </c>
    </row>
    <row r="156" spans="1:10" x14ac:dyDescent="0.25">
      <c r="A156" s="61">
        <v>21732</v>
      </c>
      <c r="B156" s="96">
        <f t="shared" si="19"/>
        <v>1959</v>
      </c>
      <c r="C156" s="96">
        <f t="shared" si="20"/>
        <v>7</v>
      </c>
      <c r="D156" s="92">
        <v>290.58259952496996</v>
      </c>
      <c r="E156" s="92">
        <v>357.06550789957748</v>
      </c>
      <c r="F156" s="92">
        <v>560.24922787590606</v>
      </c>
      <c r="G156" s="92">
        <v>575.56270677118084</v>
      </c>
      <c r="H156" s="92">
        <v>588.26168926970149</v>
      </c>
      <c r="I156" s="92">
        <v>825.80736188908554</v>
      </c>
      <c r="J156" s="92">
        <v>840.37384181385914</v>
      </c>
    </row>
    <row r="157" spans="1:10" x14ac:dyDescent="0.25">
      <c r="A157" s="61">
        <v>21763</v>
      </c>
      <c r="B157" s="96">
        <f t="shared" si="19"/>
        <v>1959</v>
      </c>
      <c r="C157" s="96">
        <f t="shared" si="20"/>
        <v>8</v>
      </c>
      <c r="D157" s="92">
        <v>0</v>
      </c>
      <c r="E157" s="92">
        <v>0</v>
      </c>
      <c r="F157" s="92">
        <v>0</v>
      </c>
      <c r="G157" s="92">
        <v>0</v>
      </c>
      <c r="H157" s="92">
        <v>0</v>
      </c>
      <c r="I157" s="92">
        <v>0</v>
      </c>
      <c r="J157" s="92">
        <v>0</v>
      </c>
    </row>
    <row r="158" spans="1:10" x14ac:dyDescent="0.25">
      <c r="A158" s="61">
        <v>21794</v>
      </c>
      <c r="B158" s="96">
        <f t="shared" si="19"/>
        <v>1959</v>
      </c>
      <c r="C158" s="96">
        <f t="shared" si="20"/>
        <v>9</v>
      </c>
      <c r="D158" s="92">
        <v>0</v>
      </c>
      <c r="E158" s="92">
        <v>0</v>
      </c>
      <c r="F158" s="92">
        <v>0</v>
      </c>
      <c r="G158" s="92">
        <v>0</v>
      </c>
      <c r="H158" s="92">
        <v>0</v>
      </c>
      <c r="I158" s="92">
        <v>0</v>
      </c>
      <c r="J158" s="92">
        <v>0</v>
      </c>
    </row>
    <row r="159" spans="1:10" x14ac:dyDescent="0.25">
      <c r="A159" s="61">
        <v>21824</v>
      </c>
      <c r="B159" s="96">
        <f t="shared" si="19"/>
        <v>1959</v>
      </c>
      <c r="C159" s="96">
        <f t="shared" si="20"/>
        <v>10</v>
      </c>
      <c r="D159" s="92">
        <v>0</v>
      </c>
      <c r="E159" s="92">
        <v>0</v>
      </c>
      <c r="F159" s="92">
        <v>0</v>
      </c>
      <c r="G159" s="92">
        <v>0</v>
      </c>
      <c r="H159" s="92">
        <v>0</v>
      </c>
      <c r="I159" s="92">
        <v>0</v>
      </c>
      <c r="J159" s="92">
        <v>0</v>
      </c>
    </row>
    <row r="160" spans="1:10" x14ac:dyDescent="0.25">
      <c r="A160" s="61">
        <v>21855</v>
      </c>
      <c r="B160" s="96">
        <f t="shared" si="19"/>
        <v>1959</v>
      </c>
      <c r="C160" s="96">
        <f t="shared" si="20"/>
        <v>11</v>
      </c>
      <c r="D160" s="92">
        <v>0</v>
      </c>
      <c r="E160" s="92">
        <v>0</v>
      </c>
      <c r="F160" s="92">
        <v>0</v>
      </c>
      <c r="G160" s="92">
        <v>0</v>
      </c>
      <c r="H160" s="92">
        <v>0</v>
      </c>
      <c r="I160" s="92">
        <v>0</v>
      </c>
      <c r="J160" s="92">
        <v>0</v>
      </c>
    </row>
    <row r="161" spans="1:10" x14ac:dyDescent="0.25">
      <c r="A161" s="61">
        <v>21885</v>
      </c>
      <c r="B161" s="96">
        <f t="shared" si="19"/>
        <v>1959</v>
      </c>
      <c r="C161" s="96">
        <f t="shared" si="20"/>
        <v>12</v>
      </c>
      <c r="D161" s="92">
        <v>0</v>
      </c>
      <c r="E161" s="92">
        <v>0</v>
      </c>
      <c r="F161" s="92">
        <v>0</v>
      </c>
      <c r="G161" s="92">
        <v>0</v>
      </c>
      <c r="H161" s="92">
        <v>0</v>
      </c>
      <c r="I161" s="92">
        <v>0</v>
      </c>
      <c r="J161" s="92">
        <v>0</v>
      </c>
    </row>
    <row r="162" spans="1:10" x14ac:dyDescent="0.25">
      <c r="A162" s="61">
        <v>21916</v>
      </c>
      <c r="B162" s="96">
        <f t="shared" si="19"/>
        <v>1960</v>
      </c>
      <c r="C162" s="96">
        <f t="shared" si="20"/>
        <v>1</v>
      </c>
      <c r="D162" s="92">
        <v>0</v>
      </c>
      <c r="E162" s="92">
        <v>0</v>
      </c>
      <c r="F162" s="92">
        <v>0</v>
      </c>
      <c r="G162" s="92">
        <v>0</v>
      </c>
      <c r="H162" s="92">
        <v>0</v>
      </c>
      <c r="I162" s="92">
        <v>0</v>
      </c>
      <c r="J162" s="92">
        <v>0</v>
      </c>
    </row>
    <row r="163" spans="1:10" x14ac:dyDescent="0.25">
      <c r="A163" s="61">
        <v>21947</v>
      </c>
      <c r="B163" s="96">
        <f t="shared" si="19"/>
        <v>1960</v>
      </c>
      <c r="C163" s="96">
        <f t="shared" si="20"/>
        <v>2</v>
      </c>
      <c r="D163" s="92">
        <v>0</v>
      </c>
      <c r="E163" s="92">
        <v>0</v>
      </c>
      <c r="F163" s="92">
        <v>0</v>
      </c>
      <c r="G163" s="92">
        <v>0</v>
      </c>
      <c r="H163" s="92">
        <v>0</v>
      </c>
      <c r="I163" s="92">
        <v>0</v>
      </c>
      <c r="J163" s="92">
        <v>0</v>
      </c>
    </row>
    <row r="164" spans="1:10" x14ac:dyDescent="0.25">
      <c r="A164" s="61">
        <v>21976</v>
      </c>
      <c r="B164" s="96">
        <f t="shared" si="19"/>
        <v>1960</v>
      </c>
      <c r="C164" s="96">
        <f t="shared" si="20"/>
        <v>3</v>
      </c>
      <c r="D164" s="92">
        <v>0</v>
      </c>
      <c r="E164" s="92">
        <v>0</v>
      </c>
      <c r="F164" s="92">
        <v>0</v>
      </c>
      <c r="G164" s="92">
        <v>0</v>
      </c>
      <c r="H164" s="92">
        <v>0</v>
      </c>
      <c r="I164" s="92">
        <v>0</v>
      </c>
      <c r="J164" s="92">
        <v>0</v>
      </c>
    </row>
    <row r="165" spans="1:10" x14ac:dyDescent="0.25">
      <c r="A165" s="61">
        <v>22007</v>
      </c>
      <c r="B165" s="96">
        <f t="shared" si="19"/>
        <v>1960</v>
      </c>
      <c r="C165" s="96">
        <f t="shared" si="20"/>
        <v>4</v>
      </c>
      <c r="D165" s="92">
        <v>0</v>
      </c>
      <c r="E165" s="92">
        <v>0</v>
      </c>
      <c r="F165" s="92">
        <v>0</v>
      </c>
      <c r="G165" s="92">
        <v>0</v>
      </c>
      <c r="H165" s="92">
        <v>0</v>
      </c>
      <c r="I165" s="92">
        <v>0</v>
      </c>
      <c r="J165" s="92">
        <v>0</v>
      </c>
    </row>
    <row r="166" spans="1:10" x14ac:dyDescent="0.25">
      <c r="A166" s="61">
        <v>22037</v>
      </c>
      <c r="B166" s="96">
        <f t="shared" si="19"/>
        <v>1960</v>
      </c>
      <c r="C166" s="96">
        <f t="shared" si="20"/>
        <v>5</v>
      </c>
      <c r="D166" s="92">
        <v>0</v>
      </c>
      <c r="E166" s="92">
        <v>0</v>
      </c>
      <c r="F166" s="92">
        <v>0</v>
      </c>
      <c r="G166" s="92">
        <v>0</v>
      </c>
      <c r="H166" s="92">
        <v>0</v>
      </c>
      <c r="I166" s="92">
        <v>0</v>
      </c>
      <c r="J166" s="92">
        <v>0</v>
      </c>
    </row>
    <row r="167" spans="1:10" x14ac:dyDescent="0.25">
      <c r="A167" s="61">
        <v>22068</v>
      </c>
      <c r="B167" s="96">
        <f t="shared" si="19"/>
        <v>1960</v>
      </c>
      <c r="C167" s="96">
        <f t="shared" si="20"/>
        <v>6</v>
      </c>
      <c r="D167" s="92">
        <v>0</v>
      </c>
      <c r="E167" s="92">
        <v>0</v>
      </c>
      <c r="F167" s="92">
        <v>0</v>
      </c>
      <c r="G167" s="92">
        <v>0</v>
      </c>
      <c r="H167" s="92">
        <v>0</v>
      </c>
      <c r="I167" s="92">
        <v>0</v>
      </c>
      <c r="J167" s="92">
        <v>0</v>
      </c>
    </row>
    <row r="168" spans="1:10" x14ac:dyDescent="0.25">
      <c r="A168" s="61">
        <v>22098</v>
      </c>
      <c r="B168" s="96">
        <f t="shared" si="19"/>
        <v>1960</v>
      </c>
      <c r="C168" s="96">
        <f t="shared" si="20"/>
        <v>7</v>
      </c>
      <c r="D168" s="92">
        <v>0</v>
      </c>
      <c r="E168" s="92">
        <v>0</v>
      </c>
      <c r="F168" s="92">
        <v>0</v>
      </c>
      <c r="G168" s="92">
        <v>0</v>
      </c>
      <c r="H168" s="92">
        <v>0</v>
      </c>
      <c r="I168" s="92">
        <v>0</v>
      </c>
      <c r="J168" s="92">
        <v>0</v>
      </c>
    </row>
    <row r="169" spans="1:10" x14ac:dyDescent="0.25">
      <c r="A169" s="61">
        <v>22129</v>
      </c>
      <c r="B169" s="96">
        <f t="shared" si="19"/>
        <v>1960</v>
      </c>
      <c r="C169" s="96">
        <f t="shared" si="20"/>
        <v>8</v>
      </c>
      <c r="D169" s="92">
        <v>0</v>
      </c>
      <c r="E169" s="92">
        <v>0</v>
      </c>
      <c r="F169" s="92">
        <v>0</v>
      </c>
      <c r="G169" s="92">
        <v>0</v>
      </c>
      <c r="H169" s="92">
        <v>0</v>
      </c>
      <c r="I169" s="92">
        <v>0</v>
      </c>
      <c r="J169" s="92">
        <v>0</v>
      </c>
    </row>
    <row r="170" spans="1:10" x14ac:dyDescent="0.25">
      <c r="A170" s="61">
        <v>22160</v>
      </c>
      <c r="B170" s="96">
        <f t="shared" si="19"/>
        <v>1960</v>
      </c>
      <c r="C170" s="96">
        <f t="shared" si="20"/>
        <v>9</v>
      </c>
      <c r="D170" s="92">
        <v>0</v>
      </c>
      <c r="E170" s="92">
        <v>0</v>
      </c>
      <c r="F170" s="92">
        <v>0</v>
      </c>
      <c r="G170" s="92">
        <v>0</v>
      </c>
      <c r="H170" s="92">
        <v>0</v>
      </c>
      <c r="I170" s="92">
        <v>0</v>
      </c>
      <c r="J170" s="92">
        <v>0</v>
      </c>
    </row>
    <row r="171" spans="1:10" x14ac:dyDescent="0.25">
      <c r="A171" s="61">
        <v>22190</v>
      </c>
      <c r="B171" s="96">
        <f t="shared" si="19"/>
        <v>1960</v>
      </c>
      <c r="C171" s="96">
        <f t="shared" si="20"/>
        <v>10</v>
      </c>
      <c r="D171" s="92">
        <v>0</v>
      </c>
      <c r="E171" s="92">
        <v>0</v>
      </c>
      <c r="F171" s="92">
        <v>0</v>
      </c>
      <c r="G171" s="92">
        <v>0</v>
      </c>
      <c r="H171" s="92">
        <v>0</v>
      </c>
      <c r="I171" s="92">
        <v>0</v>
      </c>
      <c r="J171" s="92">
        <v>0</v>
      </c>
    </row>
    <row r="172" spans="1:10" x14ac:dyDescent="0.25">
      <c r="A172" s="61">
        <v>22221</v>
      </c>
      <c r="B172" s="96">
        <f t="shared" si="19"/>
        <v>1960</v>
      </c>
      <c r="C172" s="96">
        <f t="shared" si="20"/>
        <v>11</v>
      </c>
      <c r="D172" s="92">
        <v>0</v>
      </c>
      <c r="E172" s="92">
        <v>0</v>
      </c>
      <c r="F172" s="92">
        <v>0</v>
      </c>
      <c r="G172" s="92">
        <v>0</v>
      </c>
      <c r="H172" s="92">
        <v>0</v>
      </c>
      <c r="I172" s="92">
        <v>0</v>
      </c>
      <c r="J172" s="92">
        <v>0</v>
      </c>
    </row>
    <row r="173" spans="1:10" x14ac:dyDescent="0.25">
      <c r="A173" s="61">
        <v>22251</v>
      </c>
      <c r="B173" s="96">
        <f t="shared" si="19"/>
        <v>1960</v>
      </c>
      <c r="C173" s="96">
        <f t="shared" si="20"/>
        <v>12</v>
      </c>
      <c r="D173" s="92">
        <v>0</v>
      </c>
      <c r="E173" s="92">
        <v>0</v>
      </c>
      <c r="F173" s="92">
        <v>0</v>
      </c>
      <c r="G173" s="92">
        <v>0</v>
      </c>
      <c r="H173" s="92">
        <v>0</v>
      </c>
      <c r="I173" s="92">
        <v>0</v>
      </c>
      <c r="J173" s="92">
        <v>0</v>
      </c>
    </row>
    <row r="174" spans="1:10" x14ac:dyDescent="0.25">
      <c r="A174" s="61">
        <v>22282</v>
      </c>
      <c r="B174" s="96">
        <f t="shared" si="19"/>
        <v>1961</v>
      </c>
      <c r="C174" s="96">
        <f t="shared" si="20"/>
        <v>1</v>
      </c>
      <c r="D174" s="92">
        <v>0</v>
      </c>
      <c r="E174" s="92">
        <v>0</v>
      </c>
      <c r="F174" s="92">
        <v>0</v>
      </c>
      <c r="G174" s="92">
        <v>0</v>
      </c>
      <c r="H174" s="92">
        <v>0</v>
      </c>
      <c r="I174" s="92">
        <v>0</v>
      </c>
      <c r="J174" s="92">
        <v>0</v>
      </c>
    </row>
    <row r="175" spans="1:10" x14ac:dyDescent="0.25">
      <c r="A175" s="61">
        <v>22313</v>
      </c>
      <c r="B175" s="96">
        <f t="shared" si="19"/>
        <v>1961</v>
      </c>
      <c r="C175" s="96">
        <f t="shared" si="20"/>
        <v>2</v>
      </c>
      <c r="D175" s="92">
        <v>0</v>
      </c>
      <c r="E175" s="92">
        <v>0</v>
      </c>
      <c r="F175" s="92">
        <v>0</v>
      </c>
      <c r="G175" s="92">
        <v>0</v>
      </c>
      <c r="H175" s="92">
        <v>0</v>
      </c>
      <c r="I175" s="92">
        <v>0</v>
      </c>
      <c r="J175" s="92">
        <v>0</v>
      </c>
    </row>
    <row r="176" spans="1:10" x14ac:dyDescent="0.25">
      <c r="A176" s="61">
        <v>22341</v>
      </c>
      <c r="B176" s="96">
        <f t="shared" si="19"/>
        <v>1961</v>
      </c>
      <c r="C176" s="96">
        <f t="shared" si="20"/>
        <v>3</v>
      </c>
      <c r="D176" s="92">
        <v>717.35180036825182</v>
      </c>
      <c r="E176" s="92">
        <v>881.475991198006</v>
      </c>
      <c r="F176" s="92">
        <v>1383.0690238462437</v>
      </c>
      <c r="G176" s="92">
        <v>1420.8729104980412</v>
      </c>
      <c r="H176" s="92">
        <v>1452.222475038556</v>
      </c>
      <c r="I176" s="92">
        <v>2038.643741149363</v>
      </c>
      <c r="J176" s="92">
        <v>2074.6035357693654</v>
      </c>
    </row>
    <row r="177" spans="1:10" x14ac:dyDescent="0.25">
      <c r="A177" s="61">
        <v>22372</v>
      </c>
      <c r="B177" s="96">
        <f t="shared" si="19"/>
        <v>1961</v>
      </c>
      <c r="C177" s="96">
        <f t="shared" si="20"/>
        <v>4</v>
      </c>
      <c r="D177" s="92">
        <v>0</v>
      </c>
      <c r="E177" s="92">
        <v>0</v>
      </c>
      <c r="F177" s="92">
        <v>0</v>
      </c>
      <c r="G177" s="92">
        <v>0</v>
      </c>
      <c r="H177" s="92">
        <v>0</v>
      </c>
      <c r="I177" s="92">
        <v>0</v>
      </c>
      <c r="J177" s="92">
        <v>0</v>
      </c>
    </row>
    <row r="178" spans="1:10" x14ac:dyDescent="0.25">
      <c r="A178" s="61">
        <v>22402</v>
      </c>
      <c r="B178" s="96">
        <f t="shared" si="19"/>
        <v>1961</v>
      </c>
      <c r="C178" s="96">
        <f t="shared" si="20"/>
        <v>5</v>
      </c>
      <c r="D178" s="92">
        <v>0</v>
      </c>
      <c r="E178" s="92">
        <v>0</v>
      </c>
      <c r="F178" s="92">
        <v>0</v>
      </c>
      <c r="G178" s="92">
        <v>0</v>
      </c>
      <c r="H178" s="92">
        <v>0</v>
      </c>
      <c r="I178" s="92">
        <v>0</v>
      </c>
      <c r="J178" s="92">
        <v>0</v>
      </c>
    </row>
    <row r="179" spans="1:10" x14ac:dyDescent="0.25">
      <c r="A179" s="61">
        <v>22433</v>
      </c>
      <c r="B179" s="96">
        <f t="shared" si="19"/>
        <v>1961</v>
      </c>
      <c r="C179" s="96">
        <f t="shared" si="20"/>
        <v>6</v>
      </c>
      <c r="D179" s="92">
        <v>0</v>
      </c>
      <c r="E179" s="92">
        <v>0</v>
      </c>
      <c r="F179" s="92">
        <v>0</v>
      </c>
      <c r="G179" s="92">
        <v>0</v>
      </c>
      <c r="H179" s="92">
        <v>0</v>
      </c>
      <c r="I179" s="92">
        <v>0</v>
      </c>
      <c r="J179" s="92">
        <v>0</v>
      </c>
    </row>
    <row r="180" spans="1:10" x14ac:dyDescent="0.25">
      <c r="A180" s="61">
        <v>22463</v>
      </c>
      <c r="B180" s="96">
        <f t="shared" si="19"/>
        <v>1961</v>
      </c>
      <c r="C180" s="96">
        <f t="shared" si="20"/>
        <v>7</v>
      </c>
      <c r="D180" s="92">
        <v>0</v>
      </c>
      <c r="E180" s="92">
        <v>0</v>
      </c>
      <c r="F180" s="92">
        <v>0</v>
      </c>
      <c r="G180" s="92">
        <v>0</v>
      </c>
      <c r="H180" s="92">
        <v>0</v>
      </c>
      <c r="I180" s="92">
        <v>0</v>
      </c>
      <c r="J180" s="92">
        <v>0</v>
      </c>
    </row>
    <row r="181" spans="1:10" x14ac:dyDescent="0.25">
      <c r="A181" s="61">
        <v>22494</v>
      </c>
      <c r="B181" s="96">
        <f t="shared" si="19"/>
        <v>1961</v>
      </c>
      <c r="C181" s="96">
        <f t="shared" si="20"/>
        <v>8</v>
      </c>
      <c r="D181" s="92">
        <v>0</v>
      </c>
      <c r="E181" s="92">
        <v>0</v>
      </c>
      <c r="F181" s="92">
        <v>0</v>
      </c>
      <c r="G181" s="92">
        <v>0</v>
      </c>
      <c r="H181" s="92">
        <v>0</v>
      </c>
      <c r="I181" s="92">
        <v>0</v>
      </c>
      <c r="J181" s="92">
        <v>0</v>
      </c>
    </row>
    <row r="182" spans="1:10" x14ac:dyDescent="0.25">
      <c r="A182" s="61">
        <v>22525</v>
      </c>
      <c r="B182" s="96">
        <f t="shared" si="19"/>
        <v>1961</v>
      </c>
      <c r="C182" s="96">
        <f t="shared" si="20"/>
        <v>9</v>
      </c>
      <c r="D182" s="92">
        <v>0</v>
      </c>
      <c r="E182" s="92">
        <v>0</v>
      </c>
      <c r="F182" s="92">
        <v>0</v>
      </c>
      <c r="G182" s="92">
        <v>0</v>
      </c>
      <c r="H182" s="92">
        <v>0</v>
      </c>
      <c r="I182" s="92">
        <v>0</v>
      </c>
      <c r="J182" s="92">
        <v>0</v>
      </c>
    </row>
    <row r="183" spans="1:10" x14ac:dyDescent="0.25">
      <c r="A183" s="61">
        <v>22555</v>
      </c>
      <c r="B183" s="96">
        <f t="shared" si="19"/>
        <v>1961</v>
      </c>
      <c r="C183" s="96">
        <f t="shared" si="20"/>
        <v>10</v>
      </c>
      <c r="D183" s="92">
        <v>0</v>
      </c>
      <c r="E183" s="92">
        <v>0</v>
      </c>
      <c r="F183" s="92">
        <v>0</v>
      </c>
      <c r="G183" s="92">
        <v>0</v>
      </c>
      <c r="H183" s="92">
        <v>0</v>
      </c>
      <c r="I183" s="92">
        <v>0</v>
      </c>
      <c r="J183" s="92">
        <v>0</v>
      </c>
    </row>
    <row r="184" spans="1:10" x14ac:dyDescent="0.25">
      <c r="A184" s="61">
        <v>22586</v>
      </c>
      <c r="B184" s="96">
        <f t="shared" si="19"/>
        <v>1961</v>
      </c>
      <c r="C184" s="96">
        <f t="shared" si="20"/>
        <v>11</v>
      </c>
      <c r="D184" s="92">
        <v>0</v>
      </c>
      <c r="E184" s="92">
        <v>0</v>
      </c>
      <c r="F184" s="92">
        <v>0</v>
      </c>
      <c r="G184" s="92">
        <v>0</v>
      </c>
      <c r="H184" s="92">
        <v>0</v>
      </c>
      <c r="I184" s="92">
        <v>0</v>
      </c>
      <c r="J184" s="92">
        <v>0</v>
      </c>
    </row>
    <row r="185" spans="1:10" x14ac:dyDescent="0.25">
      <c r="A185" s="61">
        <v>22616</v>
      </c>
      <c r="B185" s="96">
        <f t="shared" si="19"/>
        <v>1961</v>
      </c>
      <c r="C185" s="96">
        <f t="shared" si="20"/>
        <v>12</v>
      </c>
      <c r="D185" s="92">
        <v>0</v>
      </c>
      <c r="E185" s="92">
        <v>0</v>
      </c>
      <c r="F185" s="92">
        <v>0</v>
      </c>
      <c r="G185" s="92">
        <v>0</v>
      </c>
      <c r="H185" s="92">
        <v>0</v>
      </c>
      <c r="I185" s="92">
        <v>0</v>
      </c>
      <c r="J185" s="92">
        <v>0</v>
      </c>
    </row>
    <row r="186" spans="1:10" x14ac:dyDescent="0.25">
      <c r="A186" s="61">
        <v>22647</v>
      </c>
      <c r="B186" s="96">
        <f t="shared" si="19"/>
        <v>1962</v>
      </c>
      <c r="C186" s="96">
        <f t="shared" si="20"/>
        <v>1</v>
      </c>
      <c r="D186" s="92">
        <v>0</v>
      </c>
      <c r="E186" s="92">
        <v>0</v>
      </c>
      <c r="F186" s="92">
        <v>0</v>
      </c>
      <c r="G186" s="92">
        <v>0</v>
      </c>
      <c r="H186" s="92">
        <v>0</v>
      </c>
      <c r="I186" s="92">
        <v>0</v>
      </c>
      <c r="J186" s="92">
        <v>0</v>
      </c>
    </row>
    <row r="187" spans="1:10" x14ac:dyDescent="0.25">
      <c r="A187" s="61">
        <v>22678</v>
      </c>
      <c r="B187" s="96">
        <f t="shared" si="19"/>
        <v>1962</v>
      </c>
      <c r="C187" s="96">
        <f t="shared" si="20"/>
        <v>2</v>
      </c>
      <c r="D187" s="92">
        <v>0</v>
      </c>
      <c r="E187" s="92">
        <v>0</v>
      </c>
      <c r="F187" s="92">
        <v>0</v>
      </c>
      <c r="G187" s="92">
        <v>0</v>
      </c>
      <c r="H187" s="92">
        <v>0</v>
      </c>
      <c r="I187" s="92">
        <v>0</v>
      </c>
      <c r="J187" s="92">
        <v>0</v>
      </c>
    </row>
    <row r="188" spans="1:10" x14ac:dyDescent="0.25">
      <c r="A188" s="61">
        <v>22706</v>
      </c>
      <c r="B188" s="96">
        <f t="shared" si="19"/>
        <v>1962</v>
      </c>
      <c r="C188" s="96">
        <f t="shared" si="20"/>
        <v>3</v>
      </c>
      <c r="D188" s="92">
        <v>0</v>
      </c>
      <c r="E188" s="92">
        <v>0</v>
      </c>
      <c r="F188" s="92">
        <v>0</v>
      </c>
      <c r="G188" s="92">
        <v>0</v>
      </c>
      <c r="H188" s="92">
        <v>0</v>
      </c>
      <c r="I188" s="92">
        <v>0</v>
      </c>
      <c r="J188" s="92">
        <v>0</v>
      </c>
    </row>
    <row r="189" spans="1:10" x14ac:dyDescent="0.25">
      <c r="A189" s="61">
        <v>22737</v>
      </c>
      <c r="B189" s="96">
        <f t="shared" si="19"/>
        <v>1962</v>
      </c>
      <c r="C189" s="96">
        <f t="shared" si="20"/>
        <v>4</v>
      </c>
      <c r="D189" s="92">
        <v>0</v>
      </c>
      <c r="E189" s="92">
        <v>0</v>
      </c>
      <c r="F189" s="92">
        <v>0</v>
      </c>
      <c r="G189" s="92">
        <v>0</v>
      </c>
      <c r="H189" s="92">
        <v>0</v>
      </c>
      <c r="I189" s="92">
        <v>0</v>
      </c>
      <c r="J189" s="92">
        <v>0</v>
      </c>
    </row>
    <row r="190" spans="1:10" x14ac:dyDescent="0.25">
      <c r="A190" s="61">
        <v>22767</v>
      </c>
      <c r="B190" s="96">
        <f t="shared" si="19"/>
        <v>1962</v>
      </c>
      <c r="C190" s="96">
        <f t="shared" si="20"/>
        <v>5</v>
      </c>
      <c r="D190" s="92">
        <v>0</v>
      </c>
      <c r="E190" s="92">
        <v>0</v>
      </c>
      <c r="F190" s="92">
        <v>0</v>
      </c>
      <c r="G190" s="92">
        <v>0</v>
      </c>
      <c r="H190" s="92">
        <v>0</v>
      </c>
      <c r="I190" s="92">
        <v>0</v>
      </c>
      <c r="J190" s="92">
        <v>0</v>
      </c>
    </row>
    <row r="191" spans="1:10" x14ac:dyDescent="0.25">
      <c r="A191" s="61">
        <v>22798</v>
      </c>
      <c r="B191" s="96">
        <f t="shared" si="19"/>
        <v>1962</v>
      </c>
      <c r="C191" s="96">
        <f t="shared" si="20"/>
        <v>6</v>
      </c>
      <c r="D191" s="92">
        <v>0</v>
      </c>
      <c r="E191" s="92">
        <v>0</v>
      </c>
      <c r="F191" s="92">
        <v>0</v>
      </c>
      <c r="G191" s="92">
        <v>0</v>
      </c>
      <c r="H191" s="92">
        <v>0</v>
      </c>
      <c r="I191" s="92">
        <v>0</v>
      </c>
      <c r="J191" s="92">
        <v>0</v>
      </c>
    </row>
    <row r="192" spans="1:10" x14ac:dyDescent="0.25">
      <c r="A192" s="61">
        <v>22828</v>
      </c>
      <c r="B192" s="96">
        <f t="shared" si="19"/>
        <v>1962</v>
      </c>
      <c r="C192" s="96">
        <f t="shared" si="20"/>
        <v>7</v>
      </c>
      <c r="D192" s="92">
        <v>0</v>
      </c>
      <c r="E192" s="92">
        <v>0</v>
      </c>
      <c r="F192" s="92">
        <v>0</v>
      </c>
      <c r="G192" s="92">
        <v>0</v>
      </c>
      <c r="H192" s="92">
        <v>0</v>
      </c>
      <c r="I192" s="92">
        <v>0</v>
      </c>
      <c r="J192" s="92">
        <v>0</v>
      </c>
    </row>
    <row r="193" spans="1:10" x14ac:dyDescent="0.25">
      <c r="A193" s="61">
        <v>22859</v>
      </c>
      <c r="B193" s="96">
        <f t="shared" si="19"/>
        <v>1962</v>
      </c>
      <c r="C193" s="96">
        <f t="shared" si="20"/>
        <v>8</v>
      </c>
      <c r="D193" s="92">
        <v>0</v>
      </c>
      <c r="E193" s="92">
        <v>0</v>
      </c>
      <c r="F193" s="92">
        <v>0</v>
      </c>
      <c r="G193" s="92">
        <v>0</v>
      </c>
      <c r="H193" s="92">
        <v>0</v>
      </c>
      <c r="I193" s="92">
        <v>0</v>
      </c>
      <c r="J193" s="92">
        <v>0</v>
      </c>
    </row>
    <row r="194" spans="1:10" x14ac:dyDescent="0.25">
      <c r="A194" s="61">
        <v>22890</v>
      </c>
      <c r="B194" s="96">
        <f t="shared" si="19"/>
        <v>1962</v>
      </c>
      <c r="C194" s="96">
        <f t="shared" si="20"/>
        <v>9</v>
      </c>
      <c r="D194" s="92">
        <v>0</v>
      </c>
      <c r="E194" s="92">
        <v>0</v>
      </c>
      <c r="F194" s="92">
        <v>0</v>
      </c>
      <c r="G194" s="92">
        <v>0</v>
      </c>
      <c r="H194" s="92">
        <v>0</v>
      </c>
      <c r="I194" s="92">
        <v>0</v>
      </c>
      <c r="J194" s="92">
        <v>0</v>
      </c>
    </row>
    <row r="195" spans="1:10" x14ac:dyDescent="0.25">
      <c r="A195" s="61">
        <v>22920</v>
      </c>
      <c r="B195" s="96">
        <f t="shared" si="19"/>
        <v>1962</v>
      </c>
      <c r="C195" s="96">
        <f t="shared" si="20"/>
        <v>10</v>
      </c>
      <c r="D195" s="92">
        <v>0</v>
      </c>
      <c r="E195" s="92">
        <v>0</v>
      </c>
      <c r="F195" s="92">
        <v>0</v>
      </c>
      <c r="G195" s="92">
        <v>0</v>
      </c>
      <c r="H195" s="92">
        <v>0</v>
      </c>
      <c r="I195" s="92">
        <v>0</v>
      </c>
      <c r="J195" s="92">
        <v>0</v>
      </c>
    </row>
    <row r="196" spans="1:10" x14ac:dyDescent="0.25">
      <c r="A196" s="61">
        <v>22951</v>
      </c>
      <c r="B196" s="96">
        <f t="shared" si="19"/>
        <v>1962</v>
      </c>
      <c r="C196" s="96">
        <f t="shared" si="20"/>
        <v>11</v>
      </c>
      <c r="D196" s="92">
        <v>0</v>
      </c>
      <c r="E196" s="92">
        <v>0</v>
      </c>
      <c r="F196" s="92">
        <v>0</v>
      </c>
      <c r="G196" s="92">
        <v>0</v>
      </c>
      <c r="H196" s="92">
        <v>0</v>
      </c>
      <c r="I196" s="92">
        <v>0</v>
      </c>
      <c r="J196" s="92">
        <v>0</v>
      </c>
    </row>
    <row r="197" spans="1:10" x14ac:dyDescent="0.25">
      <c r="A197" s="61">
        <v>22981</v>
      </c>
      <c r="B197" s="96">
        <f t="shared" si="19"/>
        <v>1962</v>
      </c>
      <c r="C197" s="96">
        <f t="shared" si="20"/>
        <v>12</v>
      </c>
      <c r="D197" s="92">
        <v>0</v>
      </c>
      <c r="E197" s="92">
        <v>0</v>
      </c>
      <c r="F197" s="92">
        <v>0</v>
      </c>
      <c r="G197" s="92">
        <v>0</v>
      </c>
      <c r="H197" s="92">
        <v>0</v>
      </c>
      <c r="I197" s="92">
        <v>0</v>
      </c>
      <c r="J197" s="92">
        <v>0</v>
      </c>
    </row>
    <row r="198" spans="1:10" x14ac:dyDescent="0.25">
      <c r="A198" s="61">
        <v>23012</v>
      </c>
      <c r="B198" s="96">
        <f t="shared" si="19"/>
        <v>1963</v>
      </c>
      <c r="C198" s="96">
        <f t="shared" si="20"/>
        <v>1</v>
      </c>
      <c r="D198" s="92">
        <v>0</v>
      </c>
      <c r="E198" s="92">
        <v>0</v>
      </c>
      <c r="F198" s="92">
        <v>0</v>
      </c>
      <c r="G198" s="92">
        <v>0</v>
      </c>
      <c r="H198" s="92">
        <v>0</v>
      </c>
      <c r="I198" s="92">
        <v>0</v>
      </c>
      <c r="J198" s="92">
        <v>0</v>
      </c>
    </row>
    <row r="199" spans="1:10" x14ac:dyDescent="0.25">
      <c r="A199" s="61">
        <v>23043</v>
      </c>
      <c r="B199" s="96">
        <f t="shared" ref="B199:B262" si="21">YEAR(A199)</f>
        <v>1963</v>
      </c>
      <c r="C199" s="96">
        <f t="shared" ref="C199:C262" si="22">MONTH(A199)</f>
        <v>2</v>
      </c>
      <c r="D199" s="92">
        <v>0</v>
      </c>
      <c r="E199" s="92">
        <v>0</v>
      </c>
      <c r="F199" s="92">
        <v>0</v>
      </c>
      <c r="G199" s="92">
        <v>0</v>
      </c>
      <c r="H199" s="92">
        <v>0</v>
      </c>
      <c r="I199" s="92">
        <v>0</v>
      </c>
      <c r="J199" s="92">
        <v>0</v>
      </c>
    </row>
    <row r="200" spans="1:10" x14ac:dyDescent="0.25">
      <c r="A200" s="61">
        <v>23071</v>
      </c>
      <c r="B200" s="96">
        <f t="shared" si="21"/>
        <v>1963</v>
      </c>
      <c r="C200" s="96">
        <f t="shared" si="22"/>
        <v>3</v>
      </c>
      <c r="D200" s="92">
        <v>0</v>
      </c>
      <c r="E200" s="92">
        <v>0</v>
      </c>
      <c r="F200" s="92">
        <v>0</v>
      </c>
      <c r="G200" s="92">
        <v>0</v>
      </c>
      <c r="H200" s="92">
        <v>0</v>
      </c>
      <c r="I200" s="92">
        <v>0</v>
      </c>
      <c r="J200" s="92">
        <v>0</v>
      </c>
    </row>
    <row r="201" spans="1:10" x14ac:dyDescent="0.25">
      <c r="A201" s="61">
        <v>23102</v>
      </c>
      <c r="B201" s="96">
        <f t="shared" si="21"/>
        <v>1963</v>
      </c>
      <c r="C201" s="96">
        <f t="shared" si="22"/>
        <v>4</v>
      </c>
      <c r="D201" s="92">
        <v>0</v>
      </c>
      <c r="E201" s="92">
        <v>0</v>
      </c>
      <c r="F201" s="92">
        <v>0</v>
      </c>
      <c r="G201" s="92">
        <v>0</v>
      </c>
      <c r="H201" s="92">
        <v>0</v>
      </c>
      <c r="I201" s="92">
        <v>0</v>
      </c>
      <c r="J201" s="92">
        <v>0</v>
      </c>
    </row>
    <row r="202" spans="1:10" x14ac:dyDescent="0.25">
      <c r="A202" s="61">
        <v>23132</v>
      </c>
      <c r="B202" s="96">
        <f t="shared" si="21"/>
        <v>1963</v>
      </c>
      <c r="C202" s="96">
        <f t="shared" si="22"/>
        <v>5</v>
      </c>
      <c r="D202" s="92">
        <v>0</v>
      </c>
      <c r="E202" s="92">
        <v>0</v>
      </c>
      <c r="F202" s="92">
        <v>0</v>
      </c>
      <c r="G202" s="92">
        <v>0</v>
      </c>
      <c r="H202" s="92">
        <v>0</v>
      </c>
      <c r="I202" s="92">
        <v>0</v>
      </c>
      <c r="J202" s="92">
        <v>0</v>
      </c>
    </row>
    <row r="203" spans="1:10" x14ac:dyDescent="0.25">
      <c r="A203" s="61">
        <v>23163</v>
      </c>
      <c r="B203" s="96">
        <f t="shared" si="21"/>
        <v>1963</v>
      </c>
      <c r="C203" s="96">
        <f t="shared" si="22"/>
        <v>6</v>
      </c>
      <c r="D203" s="92">
        <v>0</v>
      </c>
      <c r="E203" s="92">
        <v>0</v>
      </c>
      <c r="F203" s="92">
        <v>0</v>
      </c>
      <c r="G203" s="92">
        <v>0</v>
      </c>
      <c r="H203" s="92">
        <v>0</v>
      </c>
      <c r="I203" s="92">
        <v>0</v>
      </c>
      <c r="J203" s="92">
        <v>0</v>
      </c>
    </row>
    <row r="204" spans="1:10" x14ac:dyDescent="0.25">
      <c r="A204" s="61">
        <v>23193</v>
      </c>
      <c r="B204" s="96">
        <f t="shared" si="21"/>
        <v>1963</v>
      </c>
      <c r="C204" s="96">
        <f t="shared" si="22"/>
        <v>7</v>
      </c>
      <c r="D204" s="92">
        <v>290.58259952496996</v>
      </c>
      <c r="E204" s="92">
        <v>357.06550789957748</v>
      </c>
      <c r="F204" s="92">
        <v>560.24922787590606</v>
      </c>
      <c r="G204" s="92">
        <v>575.56270677118084</v>
      </c>
      <c r="H204" s="92">
        <v>588.26168926970149</v>
      </c>
      <c r="I204" s="92">
        <v>825.80736188908554</v>
      </c>
      <c r="J204" s="92">
        <v>840.37384181385914</v>
      </c>
    </row>
    <row r="205" spans="1:10" x14ac:dyDescent="0.25">
      <c r="A205" s="61">
        <v>23224</v>
      </c>
      <c r="B205" s="96">
        <f t="shared" si="21"/>
        <v>1963</v>
      </c>
      <c r="C205" s="96">
        <f t="shared" si="22"/>
        <v>8</v>
      </c>
      <c r="D205" s="92">
        <v>0</v>
      </c>
      <c r="E205" s="92">
        <v>0</v>
      </c>
      <c r="F205" s="92">
        <v>0</v>
      </c>
      <c r="G205" s="92">
        <v>0</v>
      </c>
      <c r="H205" s="92">
        <v>0</v>
      </c>
      <c r="I205" s="92">
        <v>0</v>
      </c>
      <c r="J205" s="92">
        <v>0</v>
      </c>
    </row>
    <row r="206" spans="1:10" x14ac:dyDescent="0.25">
      <c r="A206" s="61">
        <v>23255</v>
      </c>
      <c r="B206" s="96">
        <f t="shared" si="21"/>
        <v>1963</v>
      </c>
      <c r="C206" s="96">
        <f t="shared" si="22"/>
        <v>9</v>
      </c>
      <c r="D206" s="92">
        <v>0</v>
      </c>
      <c r="E206" s="92">
        <v>0</v>
      </c>
      <c r="F206" s="92">
        <v>0</v>
      </c>
      <c r="G206" s="92">
        <v>0</v>
      </c>
      <c r="H206" s="92">
        <v>0</v>
      </c>
      <c r="I206" s="92">
        <v>0</v>
      </c>
      <c r="J206" s="92">
        <v>0</v>
      </c>
    </row>
    <row r="207" spans="1:10" x14ac:dyDescent="0.25">
      <c r="A207" s="61">
        <v>23285</v>
      </c>
      <c r="B207" s="96">
        <f t="shared" si="21"/>
        <v>1963</v>
      </c>
      <c r="C207" s="96">
        <f t="shared" si="22"/>
        <v>10</v>
      </c>
      <c r="D207" s="92">
        <v>0</v>
      </c>
      <c r="E207" s="92">
        <v>0</v>
      </c>
      <c r="F207" s="92">
        <v>0</v>
      </c>
      <c r="G207" s="92">
        <v>0</v>
      </c>
      <c r="H207" s="92">
        <v>0</v>
      </c>
      <c r="I207" s="92">
        <v>0</v>
      </c>
      <c r="J207" s="92">
        <v>0</v>
      </c>
    </row>
    <row r="208" spans="1:10" x14ac:dyDescent="0.25">
      <c r="A208" s="61">
        <v>23316</v>
      </c>
      <c r="B208" s="96">
        <f t="shared" si="21"/>
        <v>1963</v>
      </c>
      <c r="C208" s="96">
        <f t="shared" si="22"/>
        <v>11</v>
      </c>
      <c r="D208" s="92">
        <v>0</v>
      </c>
      <c r="E208" s="92">
        <v>0</v>
      </c>
      <c r="F208" s="92">
        <v>0</v>
      </c>
      <c r="G208" s="92">
        <v>0</v>
      </c>
      <c r="H208" s="92">
        <v>0</v>
      </c>
      <c r="I208" s="92">
        <v>0</v>
      </c>
      <c r="J208" s="92">
        <v>0</v>
      </c>
    </row>
    <row r="209" spans="1:10" x14ac:dyDescent="0.25">
      <c r="A209" s="61">
        <v>23346</v>
      </c>
      <c r="B209" s="96">
        <f t="shared" si="21"/>
        <v>1963</v>
      </c>
      <c r="C209" s="96">
        <f t="shared" si="22"/>
        <v>12</v>
      </c>
      <c r="D209" s="92">
        <v>0</v>
      </c>
      <c r="E209" s="92">
        <v>0</v>
      </c>
      <c r="F209" s="92">
        <v>0</v>
      </c>
      <c r="G209" s="92">
        <v>0</v>
      </c>
      <c r="H209" s="92">
        <v>0</v>
      </c>
      <c r="I209" s="92">
        <v>0</v>
      </c>
      <c r="J209" s="92">
        <v>0</v>
      </c>
    </row>
    <row r="210" spans="1:10" x14ac:dyDescent="0.25">
      <c r="A210" s="61">
        <v>23377</v>
      </c>
      <c r="B210" s="96">
        <f t="shared" si="21"/>
        <v>1964</v>
      </c>
      <c r="C210" s="96">
        <f t="shared" si="22"/>
        <v>1</v>
      </c>
      <c r="D210" s="92">
        <v>0</v>
      </c>
      <c r="E210" s="92">
        <v>0</v>
      </c>
      <c r="F210" s="92">
        <v>0</v>
      </c>
      <c r="G210" s="92">
        <v>0</v>
      </c>
      <c r="H210" s="92">
        <v>0</v>
      </c>
      <c r="I210" s="92">
        <v>0</v>
      </c>
      <c r="J210" s="92">
        <v>0</v>
      </c>
    </row>
    <row r="211" spans="1:10" x14ac:dyDescent="0.25">
      <c r="A211" s="61">
        <v>23408</v>
      </c>
      <c r="B211" s="96">
        <f t="shared" si="21"/>
        <v>1964</v>
      </c>
      <c r="C211" s="96">
        <f t="shared" si="22"/>
        <v>2</v>
      </c>
      <c r="D211" s="92">
        <v>0</v>
      </c>
      <c r="E211" s="92">
        <v>0</v>
      </c>
      <c r="F211" s="92">
        <v>0</v>
      </c>
      <c r="G211" s="92">
        <v>0</v>
      </c>
      <c r="H211" s="92">
        <v>0</v>
      </c>
      <c r="I211" s="92">
        <v>0</v>
      </c>
      <c r="J211" s="92">
        <v>0</v>
      </c>
    </row>
    <row r="212" spans="1:10" x14ac:dyDescent="0.25">
      <c r="A212" s="61">
        <v>23437</v>
      </c>
      <c r="B212" s="96">
        <f t="shared" si="21"/>
        <v>1964</v>
      </c>
      <c r="C212" s="96">
        <f t="shared" si="22"/>
        <v>3</v>
      </c>
      <c r="D212" s="92">
        <v>0</v>
      </c>
      <c r="E212" s="92">
        <v>0</v>
      </c>
      <c r="F212" s="92">
        <v>0</v>
      </c>
      <c r="G212" s="92">
        <v>0</v>
      </c>
      <c r="H212" s="92">
        <v>0</v>
      </c>
      <c r="I212" s="92">
        <v>0</v>
      </c>
      <c r="J212" s="92">
        <v>0</v>
      </c>
    </row>
    <row r="213" spans="1:10" x14ac:dyDescent="0.25">
      <c r="A213" s="61">
        <v>23468</v>
      </c>
      <c r="B213" s="96">
        <f t="shared" si="21"/>
        <v>1964</v>
      </c>
      <c r="C213" s="96">
        <f t="shared" si="22"/>
        <v>4</v>
      </c>
      <c r="D213" s="92">
        <v>0</v>
      </c>
      <c r="E213" s="92">
        <v>0</v>
      </c>
      <c r="F213" s="92">
        <v>0</v>
      </c>
      <c r="G213" s="92">
        <v>0</v>
      </c>
      <c r="H213" s="92">
        <v>0</v>
      </c>
      <c r="I213" s="92">
        <v>0</v>
      </c>
      <c r="J213" s="92">
        <v>0</v>
      </c>
    </row>
    <row r="214" spans="1:10" x14ac:dyDescent="0.25">
      <c r="A214" s="61">
        <v>23498</v>
      </c>
      <c r="B214" s="96">
        <f t="shared" si="21"/>
        <v>1964</v>
      </c>
      <c r="C214" s="96">
        <f t="shared" si="22"/>
        <v>5</v>
      </c>
      <c r="D214" s="92">
        <v>0</v>
      </c>
      <c r="E214" s="92">
        <v>0</v>
      </c>
      <c r="F214" s="92">
        <v>0</v>
      </c>
      <c r="G214" s="92">
        <v>0</v>
      </c>
      <c r="H214" s="92">
        <v>0</v>
      </c>
      <c r="I214" s="92">
        <v>0</v>
      </c>
      <c r="J214" s="92">
        <v>0</v>
      </c>
    </row>
    <row r="215" spans="1:10" x14ac:dyDescent="0.25">
      <c r="A215" s="61">
        <v>23529</v>
      </c>
      <c r="B215" s="96">
        <f t="shared" si="21"/>
        <v>1964</v>
      </c>
      <c r="C215" s="96">
        <f t="shared" si="22"/>
        <v>6</v>
      </c>
      <c r="D215" s="92">
        <v>0</v>
      </c>
      <c r="E215" s="92">
        <v>0</v>
      </c>
      <c r="F215" s="92">
        <v>0</v>
      </c>
      <c r="G215" s="92">
        <v>0</v>
      </c>
      <c r="H215" s="92">
        <v>0</v>
      </c>
      <c r="I215" s="92">
        <v>0</v>
      </c>
      <c r="J215" s="92">
        <v>0</v>
      </c>
    </row>
    <row r="216" spans="1:10" x14ac:dyDescent="0.25">
      <c r="A216" s="61">
        <v>23559</v>
      </c>
      <c r="B216" s="96">
        <f t="shared" si="21"/>
        <v>1964</v>
      </c>
      <c r="C216" s="96">
        <f t="shared" si="22"/>
        <v>7</v>
      </c>
      <c r="D216" s="92">
        <v>0</v>
      </c>
      <c r="E216" s="92">
        <v>0</v>
      </c>
      <c r="F216" s="92">
        <v>0</v>
      </c>
      <c r="G216" s="92">
        <v>0</v>
      </c>
      <c r="H216" s="92">
        <v>0</v>
      </c>
      <c r="I216" s="92">
        <v>0</v>
      </c>
      <c r="J216" s="92">
        <v>0</v>
      </c>
    </row>
    <row r="217" spans="1:10" x14ac:dyDescent="0.25">
      <c r="A217" s="61">
        <v>23590</v>
      </c>
      <c r="B217" s="96">
        <f t="shared" si="21"/>
        <v>1964</v>
      </c>
      <c r="C217" s="96">
        <f t="shared" si="22"/>
        <v>8</v>
      </c>
      <c r="D217" s="92">
        <v>0</v>
      </c>
      <c r="E217" s="92">
        <v>0</v>
      </c>
      <c r="F217" s="92">
        <v>0</v>
      </c>
      <c r="G217" s="92">
        <v>0</v>
      </c>
      <c r="H217" s="92">
        <v>0</v>
      </c>
      <c r="I217" s="92">
        <v>0</v>
      </c>
      <c r="J217" s="92">
        <v>0</v>
      </c>
    </row>
    <row r="218" spans="1:10" x14ac:dyDescent="0.25">
      <c r="A218" s="61">
        <v>23621</v>
      </c>
      <c r="B218" s="96">
        <f t="shared" si="21"/>
        <v>1964</v>
      </c>
      <c r="C218" s="96">
        <f t="shared" si="22"/>
        <v>9</v>
      </c>
      <c r="D218" s="92">
        <v>0</v>
      </c>
      <c r="E218" s="92">
        <v>0</v>
      </c>
      <c r="F218" s="92">
        <v>0</v>
      </c>
      <c r="G218" s="92">
        <v>0</v>
      </c>
      <c r="H218" s="92">
        <v>0</v>
      </c>
      <c r="I218" s="92">
        <v>0</v>
      </c>
      <c r="J218" s="92">
        <v>0</v>
      </c>
    </row>
    <row r="219" spans="1:10" x14ac:dyDescent="0.25">
      <c r="A219" s="61">
        <v>23651</v>
      </c>
      <c r="B219" s="96">
        <f t="shared" si="21"/>
        <v>1964</v>
      </c>
      <c r="C219" s="96">
        <f t="shared" si="22"/>
        <v>10</v>
      </c>
      <c r="D219" s="92">
        <v>0</v>
      </c>
      <c r="E219" s="92">
        <v>0</v>
      </c>
      <c r="F219" s="92">
        <v>0</v>
      </c>
      <c r="G219" s="92">
        <v>0</v>
      </c>
      <c r="H219" s="92">
        <v>0</v>
      </c>
      <c r="I219" s="92">
        <v>0</v>
      </c>
      <c r="J219" s="92">
        <v>0</v>
      </c>
    </row>
    <row r="220" spans="1:10" x14ac:dyDescent="0.25">
      <c r="A220" s="61">
        <v>23682</v>
      </c>
      <c r="B220" s="96">
        <f t="shared" si="21"/>
        <v>1964</v>
      </c>
      <c r="C220" s="96">
        <f t="shared" si="22"/>
        <v>11</v>
      </c>
      <c r="D220" s="92">
        <v>0</v>
      </c>
      <c r="E220" s="92">
        <v>0</v>
      </c>
      <c r="F220" s="92">
        <v>0</v>
      </c>
      <c r="G220" s="92">
        <v>0</v>
      </c>
      <c r="H220" s="92">
        <v>0</v>
      </c>
      <c r="I220" s="92">
        <v>0</v>
      </c>
      <c r="J220" s="92">
        <v>0</v>
      </c>
    </row>
    <row r="221" spans="1:10" x14ac:dyDescent="0.25">
      <c r="A221" s="61">
        <v>23712</v>
      </c>
      <c r="B221" s="96">
        <f t="shared" si="21"/>
        <v>1964</v>
      </c>
      <c r="C221" s="96">
        <f t="shared" si="22"/>
        <v>12</v>
      </c>
      <c r="D221" s="92">
        <v>0</v>
      </c>
      <c r="E221" s="92">
        <v>0</v>
      </c>
      <c r="F221" s="92">
        <v>0</v>
      </c>
      <c r="G221" s="92">
        <v>0</v>
      </c>
      <c r="H221" s="92">
        <v>0</v>
      </c>
      <c r="I221" s="92">
        <v>0</v>
      </c>
      <c r="J221" s="92">
        <v>0</v>
      </c>
    </row>
    <row r="222" spans="1:10" x14ac:dyDescent="0.25">
      <c r="A222" s="61">
        <v>23743</v>
      </c>
      <c r="B222" s="96">
        <f t="shared" si="21"/>
        <v>1965</v>
      </c>
      <c r="C222" s="96">
        <f t="shared" si="22"/>
        <v>1</v>
      </c>
      <c r="D222" s="92">
        <v>0</v>
      </c>
      <c r="E222" s="92">
        <v>0</v>
      </c>
      <c r="F222" s="92">
        <v>0</v>
      </c>
      <c r="G222" s="92">
        <v>0</v>
      </c>
      <c r="H222" s="92">
        <v>0</v>
      </c>
      <c r="I222" s="92">
        <v>0</v>
      </c>
      <c r="J222" s="92">
        <v>0</v>
      </c>
    </row>
    <row r="223" spans="1:10" x14ac:dyDescent="0.25">
      <c r="A223" s="61">
        <v>23774</v>
      </c>
      <c r="B223" s="96">
        <f t="shared" si="21"/>
        <v>1965</v>
      </c>
      <c r="C223" s="96">
        <f t="shared" si="22"/>
        <v>2</v>
      </c>
      <c r="D223" s="92">
        <v>0</v>
      </c>
      <c r="E223" s="92">
        <v>0</v>
      </c>
      <c r="F223" s="92">
        <v>0</v>
      </c>
      <c r="G223" s="92">
        <v>0</v>
      </c>
      <c r="H223" s="92">
        <v>0</v>
      </c>
      <c r="I223" s="92">
        <v>0</v>
      </c>
      <c r="J223" s="92">
        <v>0</v>
      </c>
    </row>
    <row r="224" spans="1:10" x14ac:dyDescent="0.25">
      <c r="A224" s="61">
        <v>23802</v>
      </c>
      <c r="B224" s="96">
        <f t="shared" si="21"/>
        <v>1965</v>
      </c>
      <c r="C224" s="96">
        <f t="shared" si="22"/>
        <v>3</v>
      </c>
      <c r="D224" s="92">
        <v>0</v>
      </c>
      <c r="E224" s="92">
        <v>0</v>
      </c>
      <c r="F224" s="92">
        <v>0</v>
      </c>
      <c r="G224" s="92">
        <v>0</v>
      </c>
      <c r="H224" s="92">
        <v>0</v>
      </c>
      <c r="I224" s="92">
        <v>0</v>
      </c>
      <c r="J224" s="92">
        <v>0</v>
      </c>
    </row>
    <row r="225" spans="1:10" x14ac:dyDescent="0.25">
      <c r="A225" s="61">
        <v>23833</v>
      </c>
      <c r="B225" s="96">
        <f t="shared" si="21"/>
        <v>1965</v>
      </c>
      <c r="C225" s="96">
        <f t="shared" si="22"/>
        <v>4</v>
      </c>
      <c r="D225" s="92">
        <v>0</v>
      </c>
      <c r="E225" s="92">
        <v>0</v>
      </c>
      <c r="F225" s="92">
        <v>0</v>
      </c>
      <c r="G225" s="92">
        <v>0</v>
      </c>
      <c r="H225" s="92">
        <v>0</v>
      </c>
      <c r="I225" s="92">
        <v>0</v>
      </c>
      <c r="J225" s="92">
        <v>0</v>
      </c>
    </row>
    <row r="226" spans="1:10" x14ac:dyDescent="0.25">
      <c r="A226" s="61">
        <v>23863</v>
      </c>
      <c r="B226" s="96">
        <f t="shared" si="21"/>
        <v>1965</v>
      </c>
      <c r="C226" s="96">
        <f t="shared" si="22"/>
        <v>5</v>
      </c>
      <c r="D226" s="92">
        <v>0</v>
      </c>
      <c r="E226" s="92">
        <v>0</v>
      </c>
      <c r="F226" s="92">
        <v>0</v>
      </c>
      <c r="G226" s="92">
        <v>0</v>
      </c>
      <c r="H226" s="92">
        <v>0</v>
      </c>
      <c r="I226" s="92">
        <v>0</v>
      </c>
      <c r="J226" s="92">
        <v>0</v>
      </c>
    </row>
    <row r="227" spans="1:10" x14ac:dyDescent="0.25">
      <c r="A227" s="61">
        <v>23894</v>
      </c>
      <c r="B227" s="96">
        <f t="shared" si="21"/>
        <v>1965</v>
      </c>
      <c r="C227" s="96">
        <f t="shared" si="22"/>
        <v>6</v>
      </c>
      <c r="D227" s="92">
        <v>0</v>
      </c>
      <c r="E227" s="92">
        <v>0</v>
      </c>
      <c r="F227" s="92">
        <v>0</v>
      </c>
      <c r="G227" s="92">
        <v>0</v>
      </c>
      <c r="H227" s="92">
        <v>0</v>
      </c>
      <c r="I227" s="92">
        <v>0</v>
      </c>
      <c r="J227" s="92">
        <v>0</v>
      </c>
    </row>
    <row r="228" spans="1:10" x14ac:dyDescent="0.25">
      <c r="A228" s="61">
        <v>23924</v>
      </c>
      <c r="B228" s="96">
        <f t="shared" si="21"/>
        <v>1965</v>
      </c>
      <c r="C228" s="96">
        <f t="shared" si="22"/>
        <v>7</v>
      </c>
      <c r="D228" s="92">
        <v>0</v>
      </c>
      <c r="E228" s="92">
        <v>0</v>
      </c>
      <c r="F228" s="92">
        <v>0</v>
      </c>
      <c r="G228" s="92">
        <v>0</v>
      </c>
      <c r="H228" s="92">
        <v>0</v>
      </c>
      <c r="I228" s="92">
        <v>0</v>
      </c>
      <c r="J228" s="92">
        <v>0</v>
      </c>
    </row>
    <row r="229" spans="1:10" x14ac:dyDescent="0.25">
      <c r="A229" s="61">
        <v>23955</v>
      </c>
      <c r="B229" s="96">
        <f t="shared" si="21"/>
        <v>1965</v>
      </c>
      <c r="C229" s="96">
        <f t="shared" si="22"/>
        <v>8</v>
      </c>
      <c r="D229" s="92">
        <v>0</v>
      </c>
      <c r="E229" s="92">
        <v>0</v>
      </c>
      <c r="F229" s="92">
        <v>0</v>
      </c>
      <c r="G229" s="92">
        <v>0</v>
      </c>
      <c r="H229" s="92">
        <v>0</v>
      </c>
      <c r="I229" s="92">
        <v>0</v>
      </c>
      <c r="J229" s="92">
        <v>0</v>
      </c>
    </row>
    <row r="230" spans="1:10" x14ac:dyDescent="0.25">
      <c r="A230" s="61">
        <v>23986</v>
      </c>
      <c r="B230" s="96">
        <f t="shared" si="21"/>
        <v>1965</v>
      </c>
      <c r="C230" s="96">
        <f t="shared" si="22"/>
        <v>9</v>
      </c>
      <c r="D230" s="92">
        <v>0</v>
      </c>
      <c r="E230" s="92">
        <v>0</v>
      </c>
      <c r="F230" s="92">
        <v>0</v>
      </c>
      <c r="G230" s="92">
        <v>0</v>
      </c>
      <c r="H230" s="92">
        <v>0</v>
      </c>
      <c r="I230" s="92">
        <v>0</v>
      </c>
      <c r="J230" s="92">
        <v>0</v>
      </c>
    </row>
    <row r="231" spans="1:10" x14ac:dyDescent="0.25">
      <c r="A231" s="61">
        <v>24016</v>
      </c>
      <c r="B231" s="96">
        <f t="shared" si="21"/>
        <v>1965</v>
      </c>
      <c r="C231" s="96">
        <f t="shared" si="22"/>
        <v>10</v>
      </c>
      <c r="D231" s="92">
        <v>0</v>
      </c>
      <c r="E231" s="92">
        <v>0</v>
      </c>
      <c r="F231" s="92">
        <v>0</v>
      </c>
      <c r="G231" s="92">
        <v>0</v>
      </c>
      <c r="H231" s="92">
        <v>0</v>
      </c>
      <c r="I231" s="92">
        <v>0</v>
      </c>
      <c r="J231" s="92">
        <v>0</v>
      </c>
    </row>
    <row r="232" spans="1:10" x14ac:dyDescent="0.25">
      <c r="A232" s="61">
        <v>24047</v>
      </c>
      <c r="B232" s="96">
        <f t="shared" si="21"/>
        <v>1965</v>
      </c>
      <c r="C232" s="96">
        <f t="shared" si="22"/>
        <v>11</v>
      </c>
      <c r="D232" s="92">
        <v>0</v>
      </c>
      <c r="E232" s="92">
        <v>0</v>
      </c>
      <c r="F232" s="92">
        <v>0</v>
      </c>
      <c r="G232" s="92">
        <v>0</v>
      </c>
      <c r="H232" s="92">
        <v>0</v>
      </c>
      <c r="I232" s="92">
        <v>0</v>
      </c>
      <c r="J232" s="92">
        <v>0</v>
      </c>
    </row>
    <row r="233" spans="1:10" x14ac:dyDescent="0.25">
      <c r="A233" s="61">
        <v>24077</v>
      </c>
      <c r="B233" s="96">
        <f t="shared" si="21"/>
        <v>1965</v>
      </c>
      <c r="C233" s="96">
        <f t="shared" si="22"/>
        <v>12</v>
      </c>
      <c r="D233" s="92">
        <v>0</v>
      </c>
      <c r="E233" s="92">
        <v>0</v>
      </c>
      <c r="F233" s="92">
        <v>0</v>
      </c>
      <c r="G233" s="92">
        <v>0</v>
      </c>
      <c r="H233" s="92">
        <v>0</v>
      </c>
      <c r="I233" s="92">
        <v>0</v>
      </c>
      <c r="J233" s="92">
        <v>0</v>
      </c>
    </row>
    <row r="234" spans="1:10" x14ac:dyDescent="0.25">
      <c r="A234" s="61">
        <v>24108</v>
      </c>
      <c r="B234" s="96">
        <f t="shared" si="21"/>
        <v>1966</v>
      </c>
      <c r="C234" s="96">
        <f t="shared" si="22"/>
        <v>1</v>
      </c>
      <c r="D234" s="92">
        <v>0</v>
      </c>
      <c r="E234" s="92">
        <v>0</v>
      </c>
      <c r="F234" s="92">
        <v>0</v>
      </c>
      <c r="G234" s="92">
        <v>0</v>
      </c>
      <c r="H234" s="92">
        <v>0</v>
      </c>
      <c r="I234" s="92">
        <v>0</v>
      </c>
      <c r="J234" s="92">
        <v>0</v>
      </c>
    </row>
    <row r="235" spans="1:10" x14ac:dyDescent="0.25">
      <c r="A235" s="61">
        <v>24139</v>
      </c>
      <c r="B235" s="96">
        <f t="shared" si="21"/>
        <v>1966</v>
      </c>
      <c r="C235" s="96">
        <f t="shared" si="22"/>
        <v>2</v>
      </c>
      <c r="D235" s="92">
        <v>0</v>
      </c>
      <c r="E235" s="92">
        <v>0</v>
      </c>
      <c r="F235" s="92">
        <v>0</v>
      </c>
      <c r="G235" s="92">
        <v>0</v>
      </c>
      <c r="H235" s="92">
        <v>0</v>
      </c>
      <c r="I235" s="92">
        <v>0</v>
      </c>
      <c r="J235" s="92">
        <v>0</v>
      </c>
    </row>
    <row r="236" spans="1:10" x14ac:dyDescent="0.25">
      <c r="A236" s="61">
        <v>24167</v>
      </c>
      <c r="B236" s="96">
        <f t="shared" si="21"/>
        <v>1966</v>
      </c>
      <c r="C236" s="96">
        <f t="shared" si="22"/>
        <v>3</v>
      </c>
      <c r="D236" s="92">
        <v>738.20156702753127</v>
      </c>
      <c r="E236" s="92">
        <v>907.09601295413859</v>
      </c>
      <c r="F236" s="92">
        <v>1423.2678027523095</v>
      </c>
      <c r="G236" s="92">
        <v>1462.1704560275393</v>
      </c>
      <c r="H236" s="92">
        <v>1494.4311928899251</v>
      </c>
      <c r="I236" s="92">
        <v>2097.8967412569036</v>
      </c>
      <c r="J236" s="92">
        <v>2134.9017041284642</v>
      </c>
    </row>
    <row r="237" spans="1:10" x14ac:dyDescent="0.25">
      <c r="A237" s="61">
        <v>24198</v>
      </c>
      <c r="B237" s="96">
        <f t="shared" si="21"/>
        <v>1966</v>
      </c>
      <c r="C237" s="96">
        <f t="shared" si="22"/>
        <v>4</v>
      </c>
      <c r="D237" s="92">
        <v>0</v>
      </c>
      <c r="E237" s="92">
        <v>0</v>
      </c>
      <c r="F237" s="92">
        <v>0</v>
      </c>
      <c r="G237" s="92">
        <v>0</v>
      </c>
      <c r="H237" s="92">
        <v>0</v>
      </c>
      <c r="I237" s="92">
        <v>0</v>
      </c>
      <c r="J237" s="92">
        <v>0</v>
      </c>
    </row>
    <row r="238" spans="1:10" x14ac:dyDescent="0.25">
      <c r="A238" s="61">
        <v>24228</v>
      </c>
      <c r="B238" s="96">
        <f t="shared" si="21"/>
        <v>1966</v>
      </c>
      <c r="C238" s="96">
        <f t="shared" si="22"/>
        <v>5</v>
      </c>
      <c r="D238" s="92">
        <v>0</v>
      </c>
      <c r="E238" s="92">
        <v>0</v>
      </c>
      <c r="F238" s="92">
        <v>0</v>
      </c>
      <c r="G238" s="92">
        <v>0</v>
      </c>
      <c r="H238" s="92">
        <v>0</v>
      </c>
      <c r="I238" s="92">
        <v>0</v>
      </c>
      <c r="J238" s="92">
        <v>0</v>
      </c>
    </row>
    <row r="239" spans="1:10" x14ac:dyDescent="0.25">
      <c r="A239" s="61">
        <v>24259</v>
      </c>
      <c r="B239" s="96">
        <f t="shared" si="21"/>
        <v>1966</v>
      </c>
      <c r="C239" s="96">
        <f t="shared" si="22"/>
        <v>6</v>
      </c>
      <c r="D239" s="92">
        <v>0</v>
      </c>
      <c r="E239" s="92">
        <v>0</v>
      </c>
      <c r="F239" s="92">
        <v>0</v>
      </c>
      <c r="G239" s="92">
        <v>0</v>
      </c>
      <c r="H239" s="92">
        <v>0</v>
      </c>
      <c r="I239" s="92">
        <v>0</v>
      </c>
      <c r="J239" s="92">
        <v>0</v>
      </c>
    </row>
    <row r="240" spans="1:10" x14ac:dyDescent="0.25">
      <c r="A240" s="61">
        <v>24289</v>
      </c>
      <c r="B240" s="96">
        <f t="shared" si="21"/>
        <v>1966</v>
      </c>
      <c r="C240" s="96">
        <f t="shared" si="22"/>
        <v>7</v>
      </c>
      <c r="D240" s="92">
        <v>0</v>
      </c>
      <c r="E240" s="92">
        <v>0</v>
      </c>
      <c r="F240" s="92">
        <v>0</v>
      </c>
      <c r="G240" s="92">
        <v>0</v>
      </c>
      <c r="H240" s="92">
        <v>0</v>
      </c>
      <c r="I240" s="92">
        <v>0</v>
      </c>
      <c r="J240" s="92">
        <v>0</v>
      </c>
    </row>
    <row r="241" spans="1:10" x14ac:dyDescent="0.25">
      <c r="A241" s="61">
        <v>24320</v>
      </c>
      <c r="B241" s="96">
        <f t="shared" si="21"/>
        <v>1966</v>
      </c>
      <c r="C241" s="96">
        <f t="shared" si="22"/>
        <v>8</v>
      </c>
      <c r="D241" s="92">
        <v>0</v>
      </c>
      <c r="E241" s="92">
        <v>0</v>
      </c>
      <c r="F241" s="92">
        <v>0</v>
      </c>
      <c r="G241" s="92">
        <v>0</v>
      </c>
      <c r="H241" s="92">
        <v>0</v>
      </c>
      <c r="I241" s="92">
        <v>0</v>
      </c>
      <c r="J241" s="92">
        <v>0</v>
      </c>
    </row>
    <row r="242" spans="1:10" x14ac:dyDescent="0.25">
      <c r="A242" s="61">
        <v>24351</v>
      </c>
      <c r="B242" s="96">
        <f t="shared" si="21"/>
        <v>1966</v>
      </c>
      <c r="C242" s="96">
        <f t="shared" si="22"/>
        <v>9</v>
      </c>
      <c r="D242" s="92">
        <v>0</v>
      </c>
      <c r="E242" s="92">
        <v>0</v>
      </c>
      <c r="F242" s="92">
        <v>0</v>
      </c>
      <c r="G242" s="92">
        <v>0</v>
      </c>
      <c r="H242" s="92">
        <v>0</v>
      </c>
      <c r="I242" s="92">
        <v>0</v>
      </c>
      <c r="J242" s="92">
        <v>0</v>
      </c>
    </row>
    <row r="243" spans="1:10" x14ac:dyDescent="0.25">
      <c r="A243" s="61">
        <v>24381</v>
      </c>
      <c r="B243" s="96">
        <f t="shared" si="21"/>
        <v>1966</v>
      </c>
      <c r="C243" s="96">
        <f t="shared" si="22"/>
        <v>10</v>
      </c>
      <c r="D243" s="92">
        <v>0</v>
      </c>
      <c r="E243" s="92">
        <v>0</v>
      </c>
      <c r="F243" s="92">
        <v>0</v>
      </c>
      <c r="G243" s="92">
        <v>0</v>
      </c>
      <c r="H243" s="92">
        <v>0</v>
      </c>
      <c r="I243" s="92">
        <v>0</v>
      </c>
      <c r="J243" s="92">
        <v>0</v>
      </c>
    </row>
    <row r="244" spans="1:10" x14ac:dyDescent="0.25">
      <c r="A244" s="61">
        <v>24412</v>
      </c>
      <c r="B244" s="96">
        <f t="shared" si="21"/>
        <v>1966</v>
      </c>
      <c r="C244" s="96">
        <f t="shared" si="22"/>
        <v>11</v>
      </c>
      <c r="D244" s="92">
        <v>0</v>
      </c>
      <c r="E244" s="92">
        <v>0</v>
      </c>
      <c r="F244" s="92">
        <v>0</v>
      </c>
      <c r="G244" s="92">
        <v>0</v>
      </c>
      <c r="H244" s="92">
        <v>0</v>
      </c>
      <c r="I244" s="92">
        <v>0</v>
      </c>
      <c r="J244" s="92">
        <v>0</v>
      </c>
    </row>
    <row r="245" spans="1:10" x14ac:dyDescent="0.25">
      <c r="A245" s="61">
        <v>24442</v>
      </c>
      <c r="B245" s="96">
        <f t="shared" si="21"/>
        <v>1966</v>
      </c>
      <c r="C245" s="96">
        <f t="shared" si="22"/>
        <v>12</v>
      </c>
      <c r="D245" s="92">
        <v>0</v>
      </c>
      <c r="E245" s="92">
        <v>0</v>
      </c>
      <c r="F245" s="92">
        <v>0</v>
      </c>
      <c r="G245" s="92">
        <v>0</v>
      </c>
      <c r="H245" s="92">
        <v>0</v>
      </c>
      <c r="I245" s="92">
        <v>0</v>
      </c>
      <c r="J245" s="92">
        <v>0</v>
      </c>
    </row>
    <row r="246" spans="1:10" x14ac:dyDescent="0.25">
      <c r="A246" s="61">
        <v>24473</v>
      </c>
      <c r="B246" s="96">
        <f t="shared" si="21"/>
        <v>1967</v>
      </c>
      <c r="C246" s="96">
        <f t="shared" si="22"/>
        <v>1</v>
      </c>
      <c r="D246" s="92">
        <v>0</v>
      </c>
      <c r="E246" s="92">
        <v>0</v>
      </c>
      <c r="F246" s="92">
        <v>0</v>
      </c>
      <c r="G246" s="92">
        <v>0</v>
      </c>
      <c r="H246" s="92">
        <v>0</v>
      </c>
      <c r="I246" s="92">
        <v>0</v>
      </c>
      <c r="J246" s="92">
        <v>0</v>
      </c>
    </row>
    <row r="247" spans="1:10" x14ac:dyDescent="0.25">
      <c r="A247" s="61">
        <v>24504</v>
      </c>
      <c r="B247" s="96">
        <f t="shared" si="21"/>
        <v>1967</v>
      </c>
      <c r="C247" s="96">
        <f t="shared" si="22"/>
        <v>2</v>
      </c>
      <c r="D247" s="92">
        <v>0</v>
      </c>
      <c r="E247" s="92">
        <v>0</v>
      </c>
      <c r="F247" s="92">
        <v>0</v>
      </c>
      <c r="G247" s="92">
        <v>0</v>
      </c>
      <c r="H247" s="92">
        <v>0</v>
      </c>
      <c r="I247" s="92">
        <v>0</v>
      </c>
      <c r="J247" s="92">
        <v>0</v>
      </c>
    </row>
    <row r="248" spans="1:10" x14ac:dyDescent="0.25">
      <c r="A248" s="61">
        <v>24532</v>
      </c>
      <c r="B248" s="96">
        <f t="shared" si="21"/>
        <v>1967</v>
      </c>
      <c r="C248" s="96">
        <f t="shared" si="22"/>
        <v>3</v>
      </c>
      <c r="D248" s="92">
        <v>738.20156702753127</v>
      </c>
      <c r="E248" s="92">
        <v>907.09601295413859</v>
      </c>
      <c r="F248" s="92">
        <v>1423.2678027523095</v>
      </c>
      <c r="G248" s="92">
        <v>1462.1704560275393</v>
      </c>
      <c r="H248" s="92">
        <v>1494.4311928899251</v>
      </c>
      <c r="I248" s="92">
        <v>2097.8967412569036</v>
      </c>
      <c r="J248" s="92">
        <v>2134.9017041284642</v>
      </c>
    </row>
    <row r="249" spans="1:10" x14ac:dyDescent="0.25">
      <c r="A249" s="61">
        <v>24563</v>
      </c>
      <c r="B249" s="96">
        <f t="shared" si="21"/>
        <v>1967</v>
      </c>
      <c r="C249" s="96">
        <f t="shared" si="22"/>
        <v>4</v>
      </c>
      <c r="D249" s="92">
        <v>0</v>
      </c>
      <c r="E249" s="92">
        <v>0</v>
      </c>
      <c r="F249" s="92">
        <v>0</v>
      </c>
      <c r="G249" s="92">
        <v>0</v>
      </c>
      <c r="H249" s="92">
        <v>0</v>
      </c>
      <c r="I249" s="92">
        <v>0</v>
      </c>
      <c r="J249" s="92">
        <v>0</v>
      </c>
    </row>
    <row r="250" spans="1:10" x14ac:dyDescent="0.25">
      <c r="A250" s="61">
        <v>24593</v>
      </c>
      <c r="B250" s="96">
        <f t="shared" si="21"/>
        <v>1967</v>
      </c>
      <c r="C250" s="96">
        <f t="shared" si="22"/>
        <v>5</v>
      </c>
      <c r="D250" s="92">
        <v>0</v>
      </c>
      <c r="E250" s="92">
        <v>0</v>
      </c>
      <c r="F250" s="92">
        <v>0</v>
      </c>
      <c r="G250" s="92">
        <v>0</v>
      </c>
      <c r="H250" s="92">
        <v>0</v>
      </c>
      <c r="I250" s="92">
        <v>0</v>
      </c>
      <c r="J250" s="92">
        <v>0</v>
      </c>
    </row>
    <row r="251" spans="1:10" x14ac:dyDescent="0.25">
      <c r="A251" s="61">
        <v>24624</v>
      </c>
      <c r="B251" s="96">
        <f t="shared" si="21"/>
        <v>1967</v>
      </c>
      <c r="C251" s="96">
        <f t="shared" si="22"/>
        <v>6</v>
      </c>
      <c r="D251" s="92">
        <v>0</v>
      </c>
      <c r="E251" s="92">
        <v>0</v>
      </c>
      <c r="F251" s="92">
        <v>0</v>
      </c>
      <c r="G251" s="92">
        <v>0</v>
      </c>
      <c r="H251" s="92">
        <v>0</v>
      </c>
      <c r="I251" s="92">
        <v>0</v>
      </c>
      <c r="J251" s="92">
        <v>0</v>
      </c>
    </row>
    <row r="252" spans="1:10" x14ac:dyDescent="0.25">
      <c r="A252" s="61">
        <v>24654</v>
      </c>
      <c r="B252" s="96">
        <f t="shared" si="21"/>
        <v>1967</v>
      </c>
      <c r="C252" s="96">
        <f t="shared" si="22"/>
        <v>7</v>
      </c>
      <c r="D252" s="92">
        <v>0</v>
      </c>
      <c r="E252" s="92">
        <v>0</v>
      </c>
      <c r="F252" s="92">
        <v>0</v>
      </c>
      <c r="G252" s="92">
        <v>0</v>
      </c>
      <c r="H252" s="92">
        <v>0</v>
      </c>
      <c r="I252" s="92">
        <v>0</v>
      </c>
      <c r="J252" s="92">
        <v>0</v>
      </c>
    </row>
    <row r="253" spans="1:10" x14ac:dyDescent="0.25">
      <c r="A253" s="61">
        <v>24685</v>
      </c>
      <c r="B253" s="96">
        <f t="shared" si="21"/>
        <v>1967</v>
      </c>
      <c r="C253" s="96">
        <f t="shared" si="22"/>
        <v>8</v>
      </c>
      <c r="D253" s="92">
        <v>0</v>
      </c>
      <c r="E253" s="92">
        <v>0</v>
      </c>
      <c r="F253" s="92">
        <v>0</v>
      </c>
      <c r="G253" s="92">
        <v>0</v>
      </c>
      <c r="H253" s="92">
        <v>0</v>
      </c>
      <c r="I253" s="92">
        <v>0</v>
      </c>
      <c r="J253" s="92">
        <v>0</v>
      </c>
    </row>
    <row r="254" spans="1:10" x14ac:dyDescent="0.25">
      <c r="A254" s="61">
        <v>24716</v>
      </c>
      <c r="B254" s="96">
        <f t="shared" si="21"/>
        <v>1967</v>
      </c>
      <c r="C254" s="96">
        <f t="shared" si="22"/>
        <v>9</v>
      </c>
      <c r="D254" s="92">
        <v>0</v>
      </c>
      <c r="E254" s="92">
        <v>0</v>
      </c>
      <c r="F254" s="92">
        <v>0</v>
      </c>
      <c r="G254" s="92">
        <v>0</v>
      </c>
      <c r="H254" s="92">
        <v>0</v>
      </c>
      <c r="I254" s="92">
        <v>0</v>
      </c>
      <c r="J254" s="92">
        <v>0</v>
      </c>
    </row>
    <row r="255" spans="1:10" x14ac:dyDescent="0.25">
      <c r="A255" s="61">
        <v>24746</v>
      </c>
      <c r="B255" s="96">
        <f t="shared" si="21"/>
        <v>1967</v>
      </c>
      <c r="C255" s="96">
        <f t="shared" si="22"/>
        <v>10</v>
      </c>
      <c r="D255" s="92">
        <v>0</v>
      </c>
      <c r="E255" s="92">
        <v>0</v>
      </c>
      <c r="F255" s="92">
        <v>0</v>
      </c>
      <c r="G255" s="92">
        <v>0</v>
      </c>
      <c r="H255" s="92">
        <v>0</v>
      </c>
      <c r="I255" s="92">
        <v>0</v>
      </c>
      <c r="J255" s="92">
        <v>0</v>
      </c>
    </row>
    <row r="256" spans="1:10" x14ac:dyDescent="0.25">
      <c r="A256" s="61">
        <v>24777</v>
      </c>
      <c r="B256" s="96">
        <f t="shared" si="21"/>
        <v>1967</v>
      </c>
      <c r="C256" s="96">
        <f t="shared" si="22"/>
        <v>11</v>
      </c>
      <c r="D256" s="92">
        <v>0</v>
      </c>
      <c r="E256" s="92">
        <v>0</v>
      </c>
      <c r="F256" s="92">
        <v>0</v>
      </c>
      <c r="G256" s="92">
        <v>0</v>
      </c>
      <c r="H256" s="92">
        <v>0</v>
      </c>
      <c r="I256" s="92">
        <v>0</v>
      </c>
      <c r="J256" s="92">
        <v>0</v>
      </c>
    </row>
    <row r="257" spans="1:10" x14ac:dyDescent="0.25">
      <c r="A257" s="61">
        <v>24807</v>
      </c>
      <c r="B257" s="96">
        <f t="shared" si="21"/>
        <v>1967</v>
      </c>
      <c r="C257" s="96">
        <f t="shared" si="22"/>
        <v>12</v>
      </c>
      <c r="D257" s="92">
        <v>0</v>
      </c>
      <c r="E257" s="92">
        <v>0</v>
      </c>
      <c r="F257" s="92">
        <v>0</v>
      </c>
      <c r="G257" s="92">
        <v>0</v>
      </c>
      <c r="H257" s="92">
        <v>0</v>
      </c>
      <c r="I257" s="92">
        <v>0</v>
      </c>
      <c r="J257" s="92">
        <v>0</v>
      </c>
    </row>
    <row r="258" spans="1:10" x14ac:dyDescent="0.25">
      <c r="A258" s="61">
        <v>24838</v>
      </c>
      <c r="B258" s="96">
        <f t="shared" si="21"/>
        <v>1968</v>
      </c>
      <c r="C258" s="96">
        <f t="shared" si="22"/>
        <v>1</v>
      </c>
      <c r="D258" s="92">
        <v>0</v>
      </c>
      <c r="E258" s="92">
        <v>0</v>
      </c>
      <c r="F258" s="92">
        <v>0</v>
      </c>
      <c r="G258" s="92">
        <v>0</v>
      </c>
      <c r="H258" s="92">
        <v>0</v>
      </c>
      <c r="I258" s="92">
        <v>0</v>
      </c>
      <c r="J258" s="92">
        <v>0</v>
      </c>
    </row>
    <row r="259" spans="1:10" x14ac:dyDescent="0.25">
      <c r="A259" s="61">
        <v>24869</v>
      </c>
      <c r="B259" s="96">
        <f t="shared" si="21"/>
        <v>1968</v>
      </c>
      <c r="C259" s="96">
        <f t="shared" si="22"/>
        <v>2</v>
      </c>
      <c r="D259" s="92">
        <v>0</v>
      </c>
      <c r="E259" s="92">
        <v>0</v>
      </c>
      <c r="F259" s="92">
        <v>0</v>
      </c>
      <c r="G259" s="92">
        <v>0</v>
      </c>
      <c r="H259" s="92">
        <v>0</v>
      </c>
      <c r="I259" s="92">
        <v>0</v>
      </c>
      <c r="J259" s="92">
        <v>0</v>
      </c>
    </row>
    <row r="260" spans="1:10" x14ac:dyDescent="0.25">
      <c r="A260" s="61">
        <v>24898</v>
      </c>
      <c r="B260" s="96">
        <f t="shared" si="21"/>
        <v>1968</v>
      </c>
      <c r="C260" s="96">
        <f t="shared" si="22"/>
        <v>3</v>
      </c>
      <c r="D260" s="92">
        <v>738.20156702753127</v>
      </c>
      <c r="E260" s="92">
        <v>907.09601295413859</v>
      </c>
      <c r="F260" s="92">
        <v>1423.2678027523095</v>
      </c>
      <c r="G260" s="92">
        <v>1462.1704560275393</v>
      </c>
      <c r="H260" s="92">
        <v>1494.4311928899251</v>
      </c>
      <c r="I260" s="92">
        <v>2097.8967412569036</v>
      </c>
      <c r="J260" s="92">
        <v>2134.9017041284642</v>
      </c>
    </row>
    <row r="261" spans="1:10" x14ac:dyDescent="0.25">
      <c r="A261" s="61">
        <v>24929</v>
      </c>
      <c r="B261" s="96">
        <f t="shared" si="21"/>
        <v>1968</v>
      </c>
      <c r="C261" s="96">
        <f t="shared" si="22"/>
        <v>4</v>
      </c>
      <c r="D261" s="92">
        <v>0</v>
      </c>
      <c r="E261" s="92">
        <v>0</v>
      </c>
      <c r="F261" s="92">
        <v>0</v>
      </c>
      <c r="G261" s="92">
        <v>0</v>
      </c>
      <c r="H261" s="92">
        <v>0</v>
      </c>
      <c r="I261" s="92">
        <v>0</v>
      </c>
      <c r="J261" s="92">
        <v>0</v>
      </c>
    </row>
    <row r="262" spans="1:10" x14ac:dyDescent="0.25">
      <c r="A262" s="61">
        <v>24959</v>
      </c>
      <c r="B262" s="96">
        <f t="shared" si="21"/>
        <v>1968</v>
      </c>
      <c r="C262" s="96">
        <f t="shared" si="22"/>
        <v>5</v>
      </c>
      <c r="D262" s="92">
        <v>0</v>
      </c>
      <c r="E262" s="92">
        <v>0</v>
      </c>
      <c r="F262" s="92">
        <v>0</v>
      </c>
      <c r="G262" s="92">
        <v>0</v>
      </c>
      <c r="H262" s="92">
        <v>0</v>
      </c>
      <c r="I262" s="92">
        <v>0</v>
      </c>
      <c r="J262" s="92">
        <v>0</v>
      </c>
    </row>
    <row r="263" spans="1:10" x14ac:dyDescent="0.25">
      <c r="A263" s="61">
        <v>24990</v>
      </c>
      <c r="B263" s="96">
        <f t="shared" ref="B263:B326" si="23">YEAR(A263)</f>
        <v>1968</v>
      </c>
      <c r="C263" s="96">
        <f t="shared" ref="C263:C326" si="24">MONTH(A263)</f>
        <v>6</v>
      </c>
      <c r="D263" s="92">
        <v>0</v>
      </c>
      <c r="E263" s="92">
        <v>0</v>
      </c>
      <c r="F263" s="92">
        <v>0</v>
      </c>
      <c r="G263" s="92">
        <v>0</v>
      </c>
      <c r="H263" s="92">
        <v>0</v>
      </c>
      <c r="I263" s="92">
        <v>0</v>
      </c>
      <c r="J263" s="92">
        <v>0</v>
      </c>
    </row>
    <row r="264" spans="1:10" x14ac:dyDescent="0.25">
      <c r="A264" s="61">
        <v>25020</v>
      </c>
      <c r="B264" s="96">
        <f t="shared" si="23"/>
        <v>1968</v>
      </c>
      <c r="C264" s="96">
        <f t="shared" si="24"/>
        <v>7</v>
      </c>
      <c r="D264" s="92">
        <v>0</v>
      </c>
      <c r="E264" s="92">
        <v>0</v>
      </c>
      <c r="F264" s="92">
        <v>0</v>
      </c>
      <c r="G264" s="92">
        <v>0</v>
      </c>
      <c r="H264" s="92">
        <v>0</v>
      </c>
      <c r="I264" s="92">
        <v>0</v>
      </c>
      <c r="J264" s="92">
        <v>0</v>
      </c>
    </row>
    <row r="265" spans="1:10" x14ac:dyDescent="0.25">
      <c r="A265" s="61">
        <v>25051</v>
      </c>
      <c r="B265" s="96">
        <f t="shared" si="23"/>
        <v>1968</v>
      </c>
      <c r="C265" s="96">
        <f t="shared" si="24"/>
        <v>8</v>
      </c>
      <c r="D265" s="92">
        <v>0</v>
      </c>
      <c r="E265" s="92">
        <v>0</v>
      </c>
      <c r="F265" s="92">
        <v>0</v>
      </c>
      <c r="G265" s="92">
        <v>0</v>
      </c>
      <c r="H265" s="92">
        <v>0</v>
      </c>
      <c r="I265" s="92">
        <v>0</v>
      </c>
      <c r="J265" s="92">
        <v>0</v>
      </c>
    </row>
    <row r="266" spans="1:10" x14ac:dyDescent="0.25">
      <c r="A266" s="61">
        <v>25082</v>
      </c>
      <c r="B266" s="96">
        <f t="shared" si="23"/>
        <v>1968</v>
      </c>
      <c r="C266" s="96">
        <f t="shared" si="24"/>
        <v>9</v>
      </c>
      <c r="D266" s="92">
        <v>0</v>
      </c>
      <c r="E266" s="92">
        <v>0</v>
      </c>
      <c r="F266" s="92">
        <v>0</v>
      </c>
      <c r="G266" s="92">
        <v>0</v>
      </c>
      <c r="H266" s="92">
        <v>0</v>
      </c>
      <c r="I266" s="92">
        <v>0</v>
      </c>
      <c r="J266" s="92">
        <v>0</v>
      </c>
    </row>
    <row r="267" spans="1:10" x14ac:dyDescent="0.25">
      <c r="A267" s="61">
        <v>25112</v>
      </c>
      <c r="B267" s="96">
        <f t="shared" si="23"/>
        <v>1968</v>
      </c>
      <c r="C267" s="96">
        <f t="shared" si="24"/>
        <v>10</v>
      </c>
      <c r="D267" s="92">
        <v>0</v>
      </c>
      <c r="E267" s="92">
        <v>0</v>
      </c>
      <c r="F267" s="92">
        <v>0</v>
      </c>
      <c r="G267" s="92">
        <v>0</v>
      </c>
      <c r="H267" s="92">
        <v>0</v>
      </c>
      <c r="I267" s="92">
        <v>0</v>
      </c>
      <c r="J267" s="92">
        <v>0</v>
      </c>
    </row>
    <row r="268" spans="1:10" x14ac:dyDescent="0.25">
      <c r="A268" s="61">
        <v>25143</v>
      </c>
      <c r="B268" s="96">
        <f t="shared" si="23"/>
        <v>1968</v>
      </c>
      <c r="C268" s="96">
        <f t="shared" si="24"/>
        <v>11</v>
      </c>
      <c r="D268" s="92">
        <v>0</v>
      </c>
      <c r="E268" s="92">
        <v>0</v>
      </c>
      <c r="F268" s="92">
        <v>0</v>
      </c>
      <c r="G268" s="92">
        <v>0</v>
      </c>
      <c r="H268" s="92">
        <v>0</v>
      </c>
      <c r="I268" s="92">
        <v>0</v>
      </c>
      <c r="J268" s="92">
        <v>0</v>
      </c>
    </row>
    <row r="269" spans="1:10" x14ac:dyDescent="0.25">
      <c r="A269" s="61">
        <v>25173</v>
      </c>
      <c r="B269" s="96">
        <f t="shared" si="23"/>
        <v>1968</v>
      </c>
      <c r="C269" s="96">
        <f t="shared" si="24"/>
        <v>12</v>
      </c>
      <c r="D269" s="92">
        <v>0</v>
      </c>
      <c r="E269" s="92">
        <v>0</v>
      </c>
      <c r="F269" s="92">
        <v>0</v>
      </c>
      <c r="G269" s="92">
        <v>0</v>
      </c>
      <c r="H269" s="92">
        <v>0</v>
      </c>
      <c r="I269" s="92">
        <v>0</v>
      </c>
      <c r="J269" s="92">
        <v>0</v>
      </c>
    </row>
    <row r="270" spans="1:10" x14ac:dyDescent="0.25">
      <c r="A270" s="61">
        <v>25204</v>
      </c>
      <c r="B270" s="96">
        <f t="shared" si="23"/>
        <v>1969</v>
      </c>
      <c r="C270" s="96">
        <f t="shared" si="24"/>
        <v>1</v>
      </c>
      <c r="D270" s="92">
        <v>0</v>
      </c>
      <c r="E270" s="92">
        <v>0</v>
      </c>
      <c r="F270" s="92">
        <v>0</v>
      </c>
      <c r="G270" s="92">
        <v>0</v>
      </c>
      <c r="H270" s="92">
        <v>0</v>
      </c>
      <c r="I270" s="92">
        <v>0</v>
      </c>
      <c r="J270" s="92">
        <v>0</v>
      </c>
    </row>
    <row r="271" spans="1:10" x14ac:dyDescent="0.25">
      <c r="A271" s="61">
        <v>25235</v>
      </c>
      <c r="B271" s="96">
        <f t="shared" si="23"/>
        <v>1969</v>
      </c>
      <c r="C271" s="96">
        <f t="shared" si="24"/>
        <v>2</v>
      </c>
      <c r="D271" s="92">
        <v>0</v>
      </c>
      <c r="E271" s="92">
        <v>0</v>
      </c>
      <c r="F271" s="92">
        <v>0</v>
      </c>
      <c r="G271" s="92">
        <v>0</v>
      </c>
      <c r="H271" s="92">
        <v>0</v>
      </c>
      <c r="I271" s="92">
        <v>0</v>
      </c>
      <c r="J271" s="92">
        <v>0</v>
      </c>
    </row>
    <row r="272" spans="1:10" x14ac:dyDescent="0.25">
      <c r="A272" s="61">
        <v>25263</v>
      </c>
      <c r="B272" s="96">
        <f t="shared" si="23"/>
        <v>1969</v>
      </c>
      <c r="C272" s="96">
        <f t="shared" si="24"/>
        <v>3</v>
      </c>
      <c r="D272" s="92">
        <v>0</v>
      </c>
      <c r="E272" s="92">
        <v>0</v>
      </c>
      <c r="F272" s="92">
        <v>0</v>
      </c>
      <c r="G272" s="92">
        <v>0</v>
      </c>
      <c r="H272" s="92">
        <v>0</v>
      </c>
      <c r="I272" s="92">
        <v>0</v>
      </c>
      <c r="J272" s="92">
        <v>0</v>
      </c>
    </row>
    <row r="273" spans="1:10" x14ac:dyDescent="0.25">
      <c r="A273" s="61">
        <v>25294</v>
      </c>
      <c r="B273" s="96">
        <f t="shared" si="23"/>
        <v>1969</v>
      </c>
      <c r="C273" s="96">
        <f t="shared" si="24"/>
        <v>4</v>
      </c>
      <c r="D273" s="92">
        <v>714.34665229740926</v>
      </c>
      <c r="E273" s="92">
        <v>877.78328996956714</v>
      </c>
      <c r="F273" s="92">
        <v>1377.2750365631284</v>
      </c>
      <c r="G273" s="92">
        <v>1414.9205542291872</v>
      </c>
      <c r="H273" s="92">
        <v>1446.1387883912848</v>
      </c>
      <c r="I273" s="92">
        <v>2030.1034038940511</v>
      </c>
      <c r="J273" s="92">
        <v>2065.9125548446927</v>
      </c>
    </row>
    <row r="274" spans="1:10" x14ac:dyDescent="0.25">
      <c r="A274" s="61">
        <v>25324</v>
      </c>
      <c r="B274" s="96">
        <f t="shared" si="23"/>
        <v>1969</v>
      </c>
      <c r="C274" s="96">
        <f t="shared" si="24"/>
        <v>5</v>
      </c>
      <c r="D274" s="92">
        <v>0</v>
      </c>
      <c r="E274" s="92">
        <v>0</v>
      </c>
      <c r="F274" s="92">
        <v>0</v>
      </c>
      <c r="G274" s="92">
        <v>0</v>
      </c>
      <c r="H274" s="92">
        <v>0</v>
      </c>
      <c r="I274" s="92">
        <v>0</v>
      </c>
      <c r="J274" s="92">
        <v>0</v>
      </c>
    </row>
    <row r="275" spans="1:10" x14ac:dyDescent="0.25">
      <c r="A275" s="61">
        <v>25355</v>
      </c>
      <c r="B275" s="96">
        <f t="shared" si="23"/>
        <v>1969</v>
      </c>
      <c r="C275" s="96">
        <f t="shared" si="24"/>
        <v>6</v>
      </c>
      <c r="D275" s="92">
        <v>0</v>
      </c>
      <c r="E275" s="92">
        <v>0</v>
      </c>
      <c r="F275" s="92">
        <v>0</v>
      </c>
      <c r="G275" s="92">
        <v>0</v>
      </c>
      <c r="H275" s="92">
        <v>0</v>
      </c>
      <c r="I275" s="92">
        <v>0</v>
      </c>
      <c r="J275" s="92">
        <v>0</v>
      </c>
    </row>
    <row r="276" spans="1:10" x14ac:dyDescent="0.25">
      <c r="A276" s="61">
        <v>25385</v>
      </c>
      <c r="B276" s="96">
        <f t="shared" si="23"/>
        <v>1969</v>
      </c>
      <c r="C276" s="96">
        <f t="shared" si="24"/>
        <v>7</v>
      </c>
      <c r="D276" s="92">
        <v>0</v>
      </c>
      <c r="E276" s="92">
        <v>0</v>
      </c>
      <c r="F276" s="92">
        <v>0</v>
      </c>
      <c r="G276" s="92">
        <v>0</v>
      </c>
      <c r="H276" s="92">
        <v>0</v>
      </c>
      <c r="I276" s="92">
        <v>0</v>
      </c>
      <c r="J276" s="92">
        <v>0</v>
      </c>
    </row>
    <row r="277" spans="1:10" x14ac:dyDescent="0.25">
      <c r="A277" s="61">
        <v>25416</v>
      </c>
      <c r="B277" s="96">
        <f t="shared" si="23"/>
        <v>1969</v>
      </c>
      <c r="C277" s="96">
        <f t="shared" si="24"/>
        <v>8</v>
      </c>
      <c r="D277" s="92">
        <v>0</v>
      </c>
      <c r="E277" s="92">
        <v>0</v>
      </c>
      <c r="F277" s="92">
        <v>0</v>
      </c>
      <c r="G277" s="92">
        <v>0</v>
      </c>
      <c r="H277" s="92">
        <v>0</v>
      </c>
      <c r="I277" s="92">
        <v>0</v>
      </c>
      <c r="J277" s="92">
        <v>0</v>
      </c>
    </row>
    <row r="278" spans="1:10" x14ac:dyDescent="0.25">
      <c r="A278" s="61">
        <v>25447</v>
      </c>
      <c r="B278" s="96">
        <f t="shared" si="23"/>
        <v>1969</v>
      </c>
      <c r="C278" s="96">
        <f t="shared" si="24"/>
        <v>9</v>
      </c>
      <c r="D278" s="92">
        <v>0</v>
      </c>
      <c r="E278" s="92">
        <v>0</v>
      </c>
      <c r="F278" s="92">
        <v>0</v>
      </c>
      <c r="G278" s="92">
        <v>0</v>
      </c>
      <c r="H278" s="92">
        <v>0</v>
      </c>
      <c r="I278" s="92">
        <v>0</v>
      </c>
      <c r="J278" s="92">
        <v>0</v>
      </c>
    </row>
    <row r="279" spans="1:10" x14ac:dyDescent="0.25">
      <c r="A279" s="61">
        <v>25477</v>
      </c>
      <c r="B279" s="96">
        <f t="shared" si="23"/>
        <v>1969</v>
      </c>
      <c r="C279" s="96">
        <f t="shared" si="24"/>
        <v>10</v>
      </c>
      <c r="D279" s="92">
        <v>0</v>
      </c>
      <c r="E279" s="92">
        <v>0</v>
      </c>
      <c r="F279" s="92">
        <v>0</v>
      </c>
      <c r="G279" s="92">
        <v>0</v>
      </c>
      <c r="H279" s="92">
        <v>0</v>
      </c>
      <c r="I279" s="92">
        <v>0</v>
      </c>
      <c r="J279" s="92">
        <v>0</v>
      </c>
    </row>
    <row r="280" spans="1:10" x14ac:dyDescent="0.25">
      <c r="A280" s="61">
        <v>25508</v>
      </c>
      <c r="B280" s="96">
        <f t="shared" si="23"/>
        <v>1969</v>
      </c>
      <c r="C280" s="96">
        <f t="shared" si="24"/>
        <v>11</v>
      </c>
      <c r="D280" s="92">
        <v>0</v>
      </c>
      <c r="E280" s="92">
        <v>0</v>
      </c>
      <c r="F280" s="92">
        <v>0</v>
      </c>
      <c r="G280" s="92">
        <v>0</v>
      </c>
      <c r="H280" s="92">
        <v>0</v>
      </c>
      <c r="I280" s="92">
        <v>0</v>
      </c>
      <c r="J280" s="92">
        <v>0</v>
      </c>
    </row>
    <row r="281" spans="1:10" x14ac:dyDescent="0.25">
      <c r="A281" s="61">
        <v>25538</v>
      </c>
      <c r="B281" s="96">
        <f t="shared" si="23"/>
        <v>1969</v>
      </c>
      <c r="C281" s="96">
        <f t="shared" si="24"/>
        <v>12</v>
      </c>
      <c r="D281" s="92">
        <v>0</v>
      </c>
      <c r="E281" s="92">
        <v>0</v>
      </c>
      <c r="F281" s="92">
        <v>0</v>
      </c>
      <c r="G281" s="92">
        <v>0</v>
      </c>
      <c r="H281" s="92">
        <v>0</v>
      </c>
      <c r="I281" s="92">
        <v>0</v>
      </c>
      <c r="J281" s="92">
        <v>0</v>
      </c>
    </row>
    <row r="282" spans="1:10" x14ac:dyDescent="0.25">
      <c r="A282" s="61">
        <v>25569</v>
      </c>
      <c r="B282" s="96">
        <f t="shared" si="23"/>
        <v>1970</v>
      </c>
      <c r="C282" s="96">
        <f t="shared" si="24"/>
        <v>1</v>
      </c>
      <c r="D282" s="92">
        <v>0</v>
      </c>
      <c r="E282" s="92">
        <v>0</v>
      </c>
      <c r="F282" s="92">
        <v>0</v>
      </c>
      <c r="G282" s="92">
        <v>0</v>
      </c>
      <c r="H282" s="92">
        <v>0</v>
      </c>
      <c r="I282" s="92">
        <v>0</v>
      </c>
      <c r="J282" s="92">
        <v>0</v>
      </c>
    </row>
    <row r="283" spans="1:10" x14ac:dyDescent="0.25">
      <c r="A283" s="61">
        <v>25600</v>
      </c>
      <c r="B283" s="96">
        <f t="shared" si="23"/>
        <v>1970</v>
      </c>
      <c r="C283" s="96">
        <f t="shared" si="24"/>
        <v>2</v>
      </c>
      <c r="D283" s="92">
        <v>0</v>
      </c>
      <c r="E283" s="92">
        <v>0</v>
      </c>
      <c r="F283" s="92">
        <v>0</v>
      </c>
      <c r="G283" s="92">
        <v>0</v>
      </c>
      <c r="H283" s="92">
        <v>0</v>
      </c>
      <c r="I283" s="92">
        <v>0</v>
      </c>
      <c r="J283" s="92">
        <v>0</v>
      </c>
    </row>
    <row r="284" spans="1:10" x14ac:dyDescent="0.25">
      <c r="A284" s="61">
        <v>25628</v>
      </c>
      <c r="B284" s="96">
        <f t="shared" si="23"/>
        <v>1970</v>
      </c>
      <c r="C284" s="96">
        <f t="shared" si="24"/>
        <v>3</v>
      </c>
      <c r="D284" s="92">
        <v>734.16189905366673</v>
      </c>
      <c r="E284" s="92">
        <v>902.13210217905566</v>
      </c>
      <c r="F284" s="92">
        <v>1415.4792398206941</v>
      </c>
      <c r="G284" s="92">
        <v>1454.1690057091264</v>
      </c>
      <c r="H284" s="92">
        <v>1486.253201811729</v>
      </c>
      <c r="I284" s="92">
        <v>2086.4163994957025</v>
      </c>
      <c r="J284" s="92">
        <v>2123.218859731041</v>
      </c>
    </row>
    <row r="285" spans="1:10" x14ac:dyDescent="0.25">
      <c r="A285" s="61">
        <v>25659</v>
      </c>
      <c r="B285" s="96">
        <f t="shared" si="23"/>
        <v>1970</v>
      </c>
      <c r="C285" s="96">
        <f t="shared" si="24"/>
        <v>4</v>
      </c>
      <c r="D285" s="92">
        <v>0</v>
      </c>
      <c r="E285" s="92">
        <v>0</v>
      </c>
      <c r="F285" s="92">
        <v>0</v>
      </c>
      <c r="G285" s="92">
        <v>0</v>
      </c>
      <c r="H285" s="92">
        <v>0</v>
      </c>
      <c r="I285" s="92">
        <v>0</v>
      </c>
      <c r="J285" s="92">
        <v>0</v>
      </c>
    </row>
    <row r="286" spans="1:10" x14ac:dyDescent="0.25">
      <c r="A286" s="61">
        <v>25689</v>
      </c>
      <c r="B286" s="96">
        <f t="shared" si="23"/>
        <v>1970</v>
      </c>
      <c r="C286" s="96">
        <f t="shared" si="24"/>
        <v>5</v>
      </c>
      <c r="D286" s="92">
        <v>0</v>
      </c>
      <c r="E286" s="92">
        <v>0</v>
      </c>
      <c r="F286" s="92">
        <v>0</v>
      </c>
      <c r="G286" s="92">
        <v>0</v>
      </c>
      <c r="H286" s="92">
        <v>0</v>
      </c>
      <c r="I286" s="92">
        <v>0</v>
      </c>
      <c r="J286" s="92">
        <v>0</v>
      </c>
    </row>
    <row r="287" spans="1:10" x14ac:dyDescent="0.25">
      <c r="A287" s="61">
        <v>25720</v>
      </c>
      <c r="B287" s="96">
        <f t="shared" si="23"/>
        <v>1970</v>
      </c>
      <c r="C287" s="96">
        <f t="shared" si="24"/>
        <v>6</v>
      </c>
      <c r="D287" s="92">
        <v>0</v>
      </c>
      <c r="E287" s="92">
        <v>0</v>
      </c>
      <c r="F287" s="92">
        <v>0</v>
      </c>
      <c r="G287" s="92">
        <v>0</v>
      </c>
      <c r="H287" s="92">
        <v>0</v>
      </c>
      <c r="I287" s="92">
        <v>0</v>
      </c>
      <c r="J287" s="92">
        <v>0</v>
      </c>
    </row>
    <row r="288" spans="1:10" x14ac:dyDescent="0.25">
      <c r="A288" s="61">
        <v>25750</v>
      </c>
      <c r="B288" s="96">
        <f t="shared" si="23"/>
        <v>1970</v>
      </c>
      <c r="C288" s="96">
        <f t="shared" si="24"/>
        <v>7</v>
      </c>
      <c r="D288" s="92">
        <v>0</v>
      </c>
      <c r="E288" s="92">
        <v>0</v>
      </c>
      <c r="F288" s="92">
        <v>0</v>
      </c>
      <c r="G288" s="92">
        <v>0</v>
      </c>
      <c r="H288" s="92">
        <v>0</v>
      </c>
      <c r="I288" s="92">
        <v>0</v>
      </c>
      <c r="J288" s="92">
        <v>0</v>
      </c>
    </row>
    <row r="289" spans="1:10" x14ac:dyDescent="0.25">
      <c r="A289" s="61">
        <v>25781</v>
      </c>
      <c r="B289" s="96">
        <f t="shared" si="23"/>
        <v>1970</v>
      </c>
      <c r="C289" s="96">
        <f t="shared" si="24"/>
        <v>8</v>
      </c>
      <c r="D289" s="92">
        <v>0</v>
      </c>
      <c r="E289" s="92">
        <v>0</v>
      </c>
      <c r="F289" s="92">
        <v>0</v>
      </c>
      <c r="G289" s="92">
        <v>0</v>
      </c>
      <c r="H289" s="92">
        <v>0</v>
      </c>
      <c r="I289" s="92">
        <v>0</v>
      </c>
      <c r="J289" s="92">
        <v>0</v>
      </c>
    </row>
    <row r="290" spans="1:10" x14ac:dyDescent="0.25">
      <c r="A290" s="61">
        <v>25812</v>
      </c>
      <c r="B290" s="96">
        <f t="shared" si="23"/>
        <v>1970</v>
      </c>
      <c r="C290" s="96">
        <f t="shared" si="24"/>
        <v>9</v>
      </c>
      <c r="D290" s="92">
        <v>0</v>
      </c>
      <c r="E290" s="92">
        <v>0</v>
      </c>
      <c r="F290" s="92">
        <v>0</v>
      </c>
      <c r="G290" s="92">
        <v>0</v>
      </c>
      <c r="H290" s="92">
        <v>0</v>
      </c>
      <c r="I290" s="92">
        <v>0</v>
      </c>
      <c r="J290" s="92">
        <v>0</v>
      </c>
    </row>
    <row r="291" spans="1:10" x14ac:dyDescent="0.25">
      <c r="A291" s="61">
        <v>25842</v>
      </c>
      <c r="B291" s="96">
        <f t="shared" si="23"/>
        <v>1970</v>
      </c>
      <c r="C291" s="96">
        <f t="shared" si="24"/>
        <v>10</v>
      </c>
      <c r="D291" s="92">
        <v>0</v>
      </c>
      <c r="E291" s="92">
        <v>0</v>
      </c>
      <c r="F291" s="92">
        <v>0</v>
      </c>
      <c r="G291" s="92">
        <v>0</v>
      </c>
      <c r="H291" s="92">
        <v>0</v>
      </c>
      <c r="I291" s="92">
        <v>0</v>
      </c>
      <c r="J291" s="92">
        <v>0</v>
      </c>
    </row>
    <row r="292" spans="1:10" x14ac:dyDescent="0.25">
      <c r="A292" s="61">
        <v>25873</v>
      </c>
      <c r="B292" s="96">
        <f t="shared" si="23"/>
        <v>1970</v>
      </c>
      <c r="C292" s="96">
        <f t="shared" si="24"/>
        <v>11</v>
      </c>
      <c r="D292" s="92">
        <v>0</v>
      </c>
      <c r="E292" s="92">
        <v>0</v>
      </c>
      <c r="F292" s="92">
        <v>0</v>
      </c>
      <c r="G292" s="92">
        <v>0</v>
      </c>
      <c r="H292" s="92">
        <v>0</v>
      </c>
      <c r="I292" s="92">
        <v>0</v>
      </c>
      <c r="J292" s="92">
        <v>0</v>
      </c>
    </row>
    <row r="293" spans="1:10" x14ac:dyDescent="0.25">
      <c r="A293" s="61">
        <v>25903</v>
      </c>
      <c r="B293" s="96">
        <f t="shared" si="23"/>
        <v>1970</v>
      </c>
      <c r="C293" s="96">
        <f t="shared" si="24"/>
        <v>12</v>
      </c>
      <c r="D293" s="92">
        <v>0</v>
      </c>
      <c r="E293" s="92">
        <v>0</v>
      </c>
      <c r="F293" s="92">
        <v>0</v>
      </c>
      <c r="G293" s="92">
        <v>0</v>
      </c>
      <c r="H293" s="92">
        <v>0</v>
      </c>
      <c r="I293" s="92">
        <v>0</v>
      </c>
      <c r="J293" s="92">
        <v>0</v>
      </c>
    </row>
    <row r="294" spans="1:10" x14ac:dyDescent="0.25">
      <c r="A294" s="61">
        <v>25934</v>
      </c>
      <c r="B294" s="96">
        <f t="shared" si="23"/>
        <v>1971</v>
      </c>
      <c r="C294" s="96">
        <f t="shared" si="24"/>
        <v>1</v>
      </c>
      <c r="D294" s="92">
        <v>0</v>
      </c>
      <c r="E294" s="92">
        <v>0</v>
      </c>
      <c r="F294" s="92">
        <v>0</v>
      </c>
      <c r="G294" s="92">
        <v>0</v>
      </c>
      <c r="H294" s="92">
        <v>0</v>
      </c>
      <c r="I294" s="92">
        <v>0</v>
      </c>
      <c r="J294" s="92">
        <v>0</v>
      </c>
    </row>
    <row r="295" spans="1:10" x14ac:dyDescent="0.25">
      <c r="A295" s="61">
        <v>25965</v>
      </c>
      <c r="B295" s="96">
        <f t="shared" si="23"/>
        <v>1971</v>
      </c>
      <c r="C295" s="96">
        <f t="shared" si="24"/>
        <v>2</v>
      </c>
      <c r="D295" s="92">
        <v>0</v>
      </c>
      <c r="E295" s="92">
        <v>0</v>
      </c>
      <c r="F295" s="92">
        <v>0</v>
      </c>
      <c r="G295" s="92">
        <v>0</v>
      </c>
      <c r="H295" s="92">
        <v>0</v>
      </c>
      <c r="I295" s="92">
        <v>0</v>
      </c>
      <c r="J295" s="92">
        <v>0</v>
      </c>
    </row>
    <row r="296" spans="1:10" x14ac:dyDescent="0.25">
      <c r="A296" s="61">
        <v>25993</v>
      </c>
      <c r="B296" s="96">
        <f t="shared" si="23"/>
        <v>1971</v>
      </c>
      <c r="C296" s="96">
        <f t="shared" si="24"/>
        <v>3</v>
      </c>
      <c r="D296" s="92">
        <v>734.16189905366673</v>
      </c>
      <c r="E296" s="92">
        <v>902.13210217905566</v>
      </c>
      <c r="F296" s="92">
        <v>1415.4792398206941</v>
      </c>
      <c r="G296" s="92">
        <v>1454.1690057091264</v>
      </c>
      <c r="H296" s="92">
        <v>1486.253201811729</v>
      </c>
      <c r="I296" s="92">
        <v>2086.4163994957025</v>
      </c>
      <c r="J296" s="92">
        <v>2123.218859731041</v>
      </c>
    </row>
    <row r="297" spans="1:10" x14ac:dyDescent="0.25">
      <c r="A297" s="61">
        <v>26024</v>
      </c>
      <c r="B297" s="96">
        <f t="shared" si="23"/>
        <v>1971</v>
      </c>
      <c r="C297" s="96">
        <f t="shared" si="24"/>
        <v>4</v>
      </c>
      <c r="D297" s="92">
        <v>0</v>
      </c>
      <c r="E297" s="92">
        <v>0</v>
      </c>
      <c r="F297" s="92">
        <v>0</v>
      </c>
      <c r="G297" s="92">
        <v>0</v>
      </c>
      <c r="H297" s="92">
        <v>0</v>
      </c>
      <c r="I297" s="92">
        <v>0</v>
      </c>
      <c r="J297" s="92">
        <v>0</v>
      </c>
    </row>
    <row r="298" spans="1:10" x14ac:dyDescent="0.25">
      <c r="A298" s="61">
        <v>26054</v>
      </c>
      <c r="B298" s="96">
        <f t="shared" si="23"/>
        <v>1971</v>
      </c>
      <c r="C298" s="96">
        <f t="shared" si="24"/>
        <v>5</v>
      </c>
      <c r="D298" s="92">
        <v>0</v>
      </c>
      <c r="E298" s="92">
        <v>0</v>
      </c>
      <c r="F298" s="92">
        <v>0</v>
      </c>
      <c r="G298" s="92">
        <v>0</v>
      </c>
      <c r="H298" s="92">
        <v>0</v>
      </c>
      <c r="I298" s="92">
        <v>0</v>
      </c>
      <c r="J298" s="92">
        <v>0</v>
      </c>
    </row>
    <row r="299" spans="1:10" x14ac:dyDescent="0.25">
      <c r="A299" s="61">
        <v>26085</v>
      </c>
      <c r="B299" s="96">
        <f t="shared" si="23"/>
        <v>1971</v>
      </c>
      <c r="C299" s="96">
        <f t="shared" si="24"/>
        <v>6</v>
      </c>
      <c r="D299" s="92">
        <v>0</v>
      </c>
      <c r="E299" s="92">
        <v>0</v>
      </c>
      <c r="F299" s="92">
        <v>0</v>
      </c>
      <c r="G299" s="92">
        <v>0</v>
      </c>
      <c r="H299" s="92">
        <v>0</v>
      </c>
      <c r="I299" s="92">
        <v>0</v>
      </c>
      <c r="J299" s="92">
        <v>0</v>
      </c>
    </row>
    <row r="300" spans="1:10" x14ac:dyDescent="0.25">
      <c r="A300" s="61">
        <v>26115</v>
      </c>
      <c r="B300" s="96">
        <f t="shared" si="23"/>
        <v>1971</v>
      </c>
      <c r="C300" s="96">
        <f t="shared" si="24"/>
        <v>7</v>
      </c>
      <c r="D300" s="92">
        <v>0</v>
      </c>
      <c r="E300" s="92">
        <v>0</v>
      </c>
      <c r="F300" s="92">
        <v>0</v>
      </c>
      <c r="G300" s="92">
        <v>0</v>
      </c>
      <c r="H300" s="92">
        <v>0</v>
      </c>
      <c r="I300" s="92">
        <v>0</v>
      </c>
      <c r="J300" s="92">
        <v>0</v>
      </c>
    </row>
    <row r="301" spans="1:10" x14ac:dyDescent="0.25">
      <c r="A301" s="61">
        <v>26146</v>
      </c>
      <c r="B301" s="96">
        <f t="shared" si="23"/>
        <v>1971</v>
      </c>
      <c r="C301" s="96">
        <f t="shared" si="24"/>
        <v>8</v>
      </c>
      <c r="D301" s="92">
        <v>0</v>
      </c>
      <c r="E301" s="92">
        <v>0</v>
      </c>
      <c r="F301" s="92">
        <v>0</v>
      </c>
      <c r="G301" s="92">
        <v>0</v>
      </c>
      <c r="H301" s="92">
        <v>0</v>
      </c>
      <c r="I301" s="92">
        <v>0</v>
      </c>
      <c r="J301" s="92">
        <v>0</v>
      </c>
    </row>
    <row r="302" spans="1:10" x14ac:dyDescent="0.25">
      <c r="A302" s="61">
        <v>26177</v>
      </c>
      <c r="B302" s="96">
        <f t="shared" si="23"/>
        <v>1971</v>
      </c>
      <c r="C302" s="96">
        <f t="shared" si="24"/>
        <v>9</v>
      </c>
      <c r="D302" s="92">
        <v>0</v>
      </c>
      <c r="E302" s="92">
        <v>0</v>
      </c>
      <c r="F302" s="92">
        <v>0</v>
      </c>
      <c r="G302" s="92">
        <v>0</v>
      </c>
      <c r="H302" s="92">
        <v>0</v>
      </c>
      <c r="I302" s="92">
        <v>0</v>
      </c>
      <c r="J302" s="92">
        <v>0</v>
      </c>
    </row>
    <row r="303" spans="1:10" x14ac:dyDescent="0.25">
      <c r="A303" s="61">
        <v>26207</v>
      </c>
      <c r="B303" s="96">
        <f t="shared" si="23"/>
        <v>1971</v>
      </c>
      <c r="C303" s="96">
        <f t="shared" si="24"/>
        <v>10</v>
      </c>
      <c r="D303" s="92">
        <v>0</v>
      </c>
      <c r="E303" s="92">
        <v>0</v>
      </c>
      <c r="F303" s="92">
        <v>0</v>
      </c>
      <c r="G303" s="92">
        <v>0</v>
      </c>
      <c r="H303" s="92">
        <v>0</v>
      </c>
      <c r="I303" s="92">
        <v>0</v>
      </c>
      <c r="J303" s="92">
        <v>0</v>
      </c>
    </row>
    <row r="304" spans="1:10" x14ac:dyDescent="0.25">
      <c r="A304" s="61">
        <v>26238</v>
      </c>
      <c r="B304" s="96">
        <f t="shared" si="23"/>
        <v>1971</v>
      </c>
      <c r="C304" s="96">
        <f t="shared" si="24"/>
        <v>11</v>
      </c>
      <c r="D304" s="92">
        <v>0</v>
      </c>
      <c r="E304" s="92">
        <v>0</v>
      </c>
      <c r="F304" s="92">
        <v>0</v>
      </c>
      <c r="G304" s="92">
        <v>0</v>
      </c>
      <c r="H304" s="92">
        <v>0</v>
      </c>
      <c r="I304" s="92">
        <v>0</v>
      </c>
      <c r="J304" s="92">
        <v>0</v>
      </c>
    </row>
    <row r="305" spans="1:10" x14ac:dyDescent="0.25">
      <c r="A305" s="61">
        <v>26268</v>
      </c>
      <c r="B305" s="96">
        <f t="shared" si="23"/>
        <v>1971</v>
      </c>
      <c r="C305" s="96">
        <f t="shared" si="24"/>
        <v>12</v>
      </c>
      <c r="D305" s="92">
        <v>0</v>
      </c>
      <c r="E305" s="92">
        <v>0</v>
      </c>
      <c r="F305" s="92">
        <v>0</v>
      </c>
      <c r="G305" s="92">
        <v>0</v>
      </c>
      <c r="H305" s="92">
        <v>0</v>
      </c>
      <c r="I305" s="92">
        <v>0</v>
      </c>
      <c r="J305" s="92">
        <v>0</v>
      </c>
    </row>
    <row r="306" spans="1:10" x14ac:dyDescent="0.25">
      <c r="A306" s="61">
        <v>26299</v>
      </c>
      <c r="B306" s="96">
        <f t="shared" si="23"/>
        <v>1972</v>
      </c>
      <c r="C306" s="96">
        <f t="shared" si="24"/>
        <v>1</v>
      </c>
      <c r="D306" s="92">
        <v>0</v>
      </c>
      <c r="E306" s="92">
        <v>0</v>
      </c>
      <c r="F306" s="92">
        <v>0</v>
      </c>
      <c r="G306" s="92">
        <v>0</v>
      </c>
      <c r="H306" s="92">
        <v>0</v>
      </c>
      <c r="I306" s="92">
        <v>0</v>
      </c>
      <c r="J306" s="92">
        <v>0</v>
      </c>
    </row>
    <row r="307" spans="1:10" x14ac:dyDescent="0.25">
      <c r="A307" s="61">
        <v>26330</v>
      </c>
      <c r="B307" s="96">
        <f t="shared" si="23"/>
        <v>1972</v>
      </c>
      <c r="C307" s="96">
        <f t="shared" si="24"/>
        <v>2</v>
      </c>
      <c r="D307" s="92">
        <v>0</v>
      </c>
      <c r="E307" s="92">
        <v>0</v>
      </c>
      <c r="F307" s="92">
        <v>0</v>
      </c>
      <c r="G307" s="92">
        <v>0</v>
      </c>
      <c r="H307" s="92">
        <v>0</v>
      </c>
      <c r="I307" s="92">
        <v>0</v>
      </c>
      <c r="J307" s="92">
        <v>0</v>
      </c>
    </row>
    <row r="308" spans="1:10" x14ac:dyDescent="0.25">
      <c r="A308" s="61">
        <v>26359</v>
      </c>
      <c r="B308" s="96">
        <f t="shared" si="23"/>
        <v>1972</v>
      </c>
      <c r="C308" s="96">
        <f t="shared" si="24"/>
        <v>3</v>
      </c>
      <c r="D308" s="92">
        <v>734.16189905366673</v>
      </c>
      <c r="E308" s="92">
        <v>902.13210217905566</v>
      </c>
      <c r="F308" s="92">
        <v>1415.4792398206941</v>
      </c>
      <c r="G308" s="92">
        <v>1454.1690057091264</v>
      </c>
      <c r="H308" s="92">
        <v>1486.253201811729</v>
      </c>
      <c r="I308" s="92">
        <v>2086.4163994957025</v>
      </c>
      <c r="J308" s="92">
        <v>2123.218859731041</v>
      </c>
    </row>
    <row r="309" spans="1:10" x14ac:dyDescent="0.25">
      <c r="A309" s="61">
        <v>26390</v>
      </c>
      <c r="B309" s="96">
        <f t="shared" si="23"/>
        <v>1972</v>
      </c>
      <c r="C309" s="96">
        <f t="shared" si="24"/>
        <v>4</v>
      </c>
      <c r="D309" s="92">
        <v>0</v>
      </c>
      <c r="E309" s="92">
        <v>0</v>
      </c>
      <c r="F309" s="92">
        <v>0</v>
      </c>
      <c r="G309" s="92">
        <v>0</v>
      </c>
      <c r="H309" s="92">
        <v>0</v>
      </c>
      <c r="I309" s="92">
        <v>0</v>
      </c>
      <c r="J309" s="92">
        <v>0</v>
      </c>
    </row>
    <row r="310" spans="1:10" x14ac:dyDescent="0.25">
      <c r="A310" s="61">
        <v>26420</v>
      </c>
      <c r="B310" s="96">
        <f t="shared" si="23"/>
        <v>1972</v>
      </c>
      <c r="C310" s="96">
        <f t="shared" si="24"/>
        <v>5</v>
      </c>
      <c r="D310" s="92">
        <v>0</v>
      </c>
      <c r="E310" s="92">
        <v>0</v>
      </c>
      <c r="F310" s="92">
        <v>0</v>
      </c>
      <c r="G310" s="92">
        <v>0</v>
      </c>
      <c r="H310" s="92">
        <v>0</v>
      </c>
      <c r="I310" s="92">
        <v>0</v>
      </c>
      <c r="J310" s="92">
        <v>0</v>
      </c>
    </row>
    <row r="311" spans="1:10" x14ac:dyDescent="0.25">
      <c r="A311" s="61">
        <v>26451</v>
      </c>
      <c r="B311" s="96">
        <f t="shared" si="23"/>
        <v>1972</v>
      </c>
      <c r="C311" s="96">
        <f t="shared" si="24"/>
        <v>6</v>
      </c>
      <c r="D311" s="92">
        <v>0</v>
      </c>
      <c r="E311" s="92">
        <v>0</v>
      </c>
      <c r="F311" s="92">
        <v>0</v>
      </c>
      <c r="G311" s="92">
        <v>0</v>
      </c>
      <c r="H311" s="92">
        <v>0</v>
      </c>
      <c r="I311" s="92">
        <v>0</v>
      </c>
      <c r="J311" s="92">
        <v>0</v>
      </c>
    </row>
    <row r="312" spans="1:10" x14ac:dyDescent="0.25">
      <c r="A312" s="61">
        <v>26481</v>
      </c>
      <c r="B312" s="96">
        <f t="shared" si="23"/>
        <v>1972</v>
      </c>
      <c r="C312" s="96">
        <f t="shared" si="24"/>
        <v>7</v>
      </c>
      <c r="D312" s="92">
        <v>0</v>
      </c>
      <c r="E312" s="92">
        <v>0</v>
      </c>
      <c r="F312" s="92">
        <v>0</v>
      </c>
      <c r="G312" s="92">
        <v>0</v>
      </c>
      <c r="H312" s="92">
        <v>0</v>
      </c>
      <c r="I312" s="92">
        <v>0</v>
      </c>
      <c r="J312" s="92">
        <v>0</v>
      </c>
    </row>
    <row r="313" spans="1:10" x14ac:dyDescent="0.25">
      <c r="A313" s="61">
        <v>26512</v>
      </c>
      <c r="B313" s="96">
        <f t="shared" si="23"/>
        <v>1972</v>
      </c>
      <c r="C313" s="96">
        <f t="shared" si="24"/>
        <v>8</v>
      </c>
      <c r="D313" s="92">
        <v>0</v>
      </c>
      <c r="E313" s="92">
        <v>0</v>
      </c>
      <c r="F313" s="92">
        <v>0</v>
      </c>
      <c r="G313" s="92">
        <v>0</v>
      </c>
      <c r="H313" s="92">
        <v>0</v>
      </c>
      <c r="I313" s="92">
        <v>0</v>
      </c>
      <c r="J313" s="92">
        <v>0</v>
      </c>
    </row>
    <row r="314" spans="1:10" x14ac:dyDescent="0.25">
      <c r="A314" s="61">
        <v>26543</v>
      </c>
      <c r="B314" s="96">
        <f t="shared" si="23"/>
        <v>1972</v>
      </c>
      <c r="C314" s="96">
        <f t="shared" si="24"/>
        <v>9</v>
      </c>
      <c r="D314" s="92">
        <v>0</v>
      </c>
      <c r="E314" s="92">
        <v>0</v>
      </c>
      <c r="F314" s="92">
        <v>0</v>
      </c>
      <c r="G314" s="92">
        <v>0</v>
      </c>
      <c r="H314" s="92">
        <v>0</v>
      </c>
      <c r="I314" s="92">
        <v>0</v>
      </c>
      <c r="J314" s="92">
        <v>0</v>
      </c>
    </row>
    <row r="315" spans="1:10" x14ac:dyDescent="0.25">
      <c r="A315" s="61">
        <v>26573</v>
      </c>
      <c r="B315" s="96">
        <f t="shared" si="23"/>
        <v>1972</v>
      </c>
      <c r="C315" s="96">
        <f t="shared" si="24"/>
        <v>10</v>
      </c>
      <c r="D315" s="92">
        <v>0</v>
      </c>
      <c r="E315" s="92">
        <v>0</v>
      </c>
      <c r="F315" s="92">
        <v>0</v>
      </c>
      <c r="G315" s="92">
        <v>0</v>
      </c>
      <c r="H315" s="92">
        <v>0</v>
      </c>
      <c r="I315" s="92">
        <v>0</v>
      </c>
      <c r="J315" s="92">
        <v>0</v>
      </c>
    </row>
    <row r="316" spans="1:10" x14ac:dyDescent="0.25">
      <c r="A316" s="61">
        <v>26604</v>
      </c>
      <c r="B316" s="96">
        <f t="shared" si="23"/>
        <v>1972</v>
      </c>
      <c r="C316" s="96">
        <f t="shared" si="24"/>
        <v>11</v>
      </c>
      <c r="D316" s="92">
        <v>0</v>
      </c>
      <c r="E316" s="92">
        <v>0</v>
      </c>
      <c r="F316" s="92">
        <v>0</v>
      </c>
      <c r="G316" s="92">
        <v>0</v>
      </c>
      <c r="H316" s="92">
        <v>0</v>
      </c>
      <c r="I316" s="92">
        <v>0</v>
      </c>
      <c r="J316" s="92">
        <v>0</v>
      </c>
    </row>
    <row r="317" spans="1:10" x14ac:dyDescent="0.25">
      <c r="A317" s="61">
        <v>26634</v>
      </c>
      <c r="B317" s="96">
        <f t="shared" si="23"/>
        <v>1972</v>
      </c>
      <c r="C317" s="96">
        <f t="shared" si="24"/>
        <v>12</v>
      </c>
      <c r="D317" s="92">
        <v>0</v>
      </c>
      <c r="E317" s="92">
        <v>0</v>
      </c>
      <c r="F317" s="92">
        <v>0</v>
      </c>
      <c r="G317" s="92">
        <v>0</v>
      </c>
      <c r="H317" s="92">
        <v>0</v>
      </c>
      <c r="I317" s="92">
        <v>0</v>
      </c>
      <c r="J317" s="92">
        <v>0</v>
      </c>
    </row>
    <row r="318" spans="1:10" x14ac:dyDescent="0.25">
      <c r="A318" s="61">
        <v>26665</v>
      </c>
      <c r="B318" s="96">
        <f t="shared" si="23"/>
        <v>1973</v>
      </c>
      <c r="C318" s="96">
        <f t="shared" si="24"/>
        <v>1</v>
      </c>
      <c r="D318" s="92">
        <v>0</v>
      </c>
      <c r="E318" s="92">
        <v>0</v>
      </c>
      <c r="F318" s="92">
        <v>0</v>
      </c>
      <c r="G318" s="92">
        <v>0</v>
      </c>
      <c r="H318" s="92">
        <v>0</v>
      </c>
      <c r="I318" s="92">
        <v>0</v>
      </c>
      <c r="J318" s="92">
        <v>0</v>
      </c>
    </row>
    <row r="319" spans="1:10" x14ac:dyDescent="0.25">
      <c r="A319" s="61">
        <v>26696</v>
      </c>
      <c r="B319" s="96">
        <f t="shared" si="23"/>
        <v>1973</v>
      </c>
      <c r="C319" s="96">
        <f t="shared" si="24"/>
        <v>2</v>
      </c>
      <c r="D319" s="92">
        <v>0</v>
      </c>
      <c r="E319" s="92">
        <v>0</v>
      </c>
      <c r="F319" s="92">
        <v>0</v>
      </c>
      <c r="G319" s="92">
        <v>0</v>
      </c>
      <c r="H319" s="92">
        <v>0</v>
      </c>
      <c r="I319" s="92">
        <v>0</v>
      </c>
      <c r="J319" s="92">
        <v>0</v>
      </c>
    </row>
    <row r="320" spans="1:10" x14ac:dyDescent="0.25">
      <c r="A320" s="61">
        <v>26724</v>
      </c>
      <c r="B320" s="96">
        <f t="shared" si="23"/>
        <v>1973</v>
      </c>
      <c r="C320" s="96">
        <f t="shared" si="24"/>
        <v>3</v>
      </c>
      <c r="D320" s="92">
        <v>734.16189905366673</v>
      </c>
      <c r="E320" s="92">
        <v>902.13210217905566</v>
      </c>
      <c r="F320" s="92">
        <v>1415.4792398206941</v>
      </c>
      <c r="G320" s="92">
        <v>1454.1690057091264</v>
      </c>
      <c r="H320" s="92">
        <v>1486.253201811729</v>
      </c>
      <c r="I320" s="92">
        <v>2086.4163994957025</v>
      </c>
      <c r="J320" s="92">
        <v>2123.218859731041</v>
      </c>
    </row>
    <row r="321" spans="1:10" x14ac:dyDescent="0.25">
      <c r="A321" s="61">
        <v>26755</v>
      </c>
      <c r="B321" s="96">
        <f t="shared" si="23"/>
        <v>1973</v>
      </c>
      <c r="C321" s="96">
        <f t="shared" si="24"/>
        <v>4</v>
      </c>
      <c r="D321" s="92">
        <v>0</v>
      </c>
      <c r="E321" s="92">
        <v>0</v>
      </c>
      <c r="F321" s="92">
        <v>0</v>
      </c>
      <c r="G321" s="92">
        <v>0</v>
      </c>
      <c r="H321" s="92">
        <v>0</v>
      </c>
      <c r="I321" s="92">
        <v>0</v>
      </c>
      <c r="J321" s="92">
        <v>0</v>
      </c>
    </row>
    <row r="322" spans="1:10" x14ac:dyDescent="0.25">
      <c r="A322" s="61">
        <v>26785</v>
      </c>
      <c r="B322" s="96">
        <f t="shared" si="23"/>
        <v>1973</v>
      </c>
      <c r="C322" s="96">
        <f t="shared" si="24"/>
        <v>5</v>
      </c>
      <c r="D322" s="92">
        <v>0</v>
      </c>
      <c r="E322" s="92">
        <v>0</v>
      </c>
      <c r="F322" s="92">
        <v>0</v>
      </c>
      <c r="G322" s="92">
        <v>0</v>
      </c>
      <c r="H322" s="92">
        <v>0</v>
      </c>
      <c r="I322" s="92">
        <v>0</v>
      </c>
      <c r="J322" s="92">
        <v>0</v>
      </c>
    </row>
    <row r="323" spans="1:10" x14ac:dyDescent="0.25">
      <c r="A323" s="61">
        <v>26816</v>
      </c>
      <c r="B323" s="96">
        <f t="shared" si="23"/>
        <v>1973</v>
      </c>
      <c r="C323" s="96">
        <f t="shared" si="24"/>
        <v>6</v>
      </c>
      <c r="D323" s="92">
        <v>0</v>
      </c>
      <c r="E323" s="92">
        <v>0</v>
      </c>
      <c r="F323" s="92">
        <v>0</v>
      </c>
      <c r="G323" s="92">
        <v>0</v>
      </c>
      <c r="H323" s="92">
        <v>0</v>
      </c>
      <c r="I323" s="92">
        <v>0</v>
      </c>
      <c r="J323" s="92">
        <v>0</v>
      </c>
    </row>
    <row r="324" spans="1:10" x14ac:dyDescent="0.25">
      <c r="A324" s="61">
        <v>26846</v>
      </c>
      <c r="B324" s="96">
        <f t="shared" si="23"/>
        <v>1973</v>
      </c>
      <c r="C324" s="96">
        <f t="shared" si="24"/>
        <v>7</v>
      </c>
      <c r="D324" s="92">
        <v>0</v>
      </c>
      <c r="E324" s="92">
        <v>0</v>
      </c>
      <c r="F324" s="92">
        <v>0</v>
      </c>
      <c r="G324" s="92">
        <v>0</v>
      </c>
      <c r="H324" s="92">
        <v>0</v>
      </c>
      <c r="I324" s="92">
        <v>0</v>
      </c>
      <c r="J324" s="92">
        <v>0</v>
      </c>
    </row>
    <row r="325" spans="1:10" x14ac:dyDescent="0.25">
      <c r="A325" s="61">
        <v>26877</v>
      </c>
      <c r="B325" s="96">
        <f t="shared" si="23"/>
        <v>1973</v>
      </c>
      <c r="C325" s="96">
        <f t="shared" si="24"/>
        <v>8</v>
      </c>
      <c r="D325" s="92">
        <v>0</v>
      </c>
      <c r="E325" s="92">
        <v>0</v>
      </c>
      <c r="F325" s="92">
        <v>0</v>
      </c>
      <c r="G325" s="92">
        <v>0</v>
      </c>
      <c r="H325" s="92">
        <v>0</v>
      </c>
      <c r="I325" s="92">
        <v>0</v>
      </c>
      <c r="J325" s="92">
        <v>0</v>
      </c>
    </row>
    <row r="326" spans="1:10" x14ac:dyDescent="0.25">
      <c r="A326" s="61">
        <v>26908</v>
      </c>
      <c r="B326" s="96">
        <f t="shared" si="23"/>
        <v>1973</v>
      </c>
      <c r="C326" s="96">
        <f t="shared" si="24"/>
        <v>9</v>
      </c>
      <c r="D326" s="92">
        <v>0</v>
      </c>
      <c r="E326" s="92">
        <v>0</v>
      </c>
      <c r="F326" s="92">
        <v>0</v>
      </c>
      <c r="G326" s="92">
        <v>0</v>
      </c>
      <c r="H326" s="92">
        <v>0</v>
      </c>
      <c r="I326" s="92">
        <v>0</v>
      </c>
      <c r="J326" s="92">
        <v>0</v>
      </c>
    </row>
    <row r="327" spans="1:10" x14ac:dyDescent="0.25">
      <c r="A327" s="61">
        <v>26938</v>
      </c>
      <c r="B327" s="96">
        <f t="shared" ref="B327:B390" si="25">YEAR(A327)</f>
        <v>1973</v>
      </c>
      <c r="C327" s="96">
        <f t="shared" ref="C327:C390" si="26">MONTH(A327)</f>
        <v>10</v>
      </c>
      <c r="D327" s="92">
        <v>0</v>
      </c>
      <c r="E327" s="92">
        <v>0</v>
      </c>
      <c r="F327" s="92">
        <v>0</v>
      </c>
      <c r="G327" s="92">
        <v>0</v>
      </c>
      <c r="H327" s="92">
        <v>0</v>
      </c>
      <c r="I327" s="92">
        <v>0</v>
      </c>
      <c r="J327" s="92">
        <v>0</v>
      </c>
    </row>
    <row r="328" spans="1:10" x14ac:dyDescent="0.25">
      <c r="A328" s="61">
        <v>26969</v>
      </c>
      <c r="B328" s="96">
        <f t="shared" si="25"/>
        <v>1973</v>
      </c>
      <c r="C328" s="96">
        <f t="shared" si="26"/>
        <v>11</v>
      </c>
      <c r="D328" s="92">
        <v>0</v>
      </c>
      <c r="E328" s="92">
        <v>0</v>
      </c>
      <c r="F328" s="92">
        <v>0</v>
      </c>
      <c r="G328" s="92">
        <v>0</v>
      </c>
      <c r="H328" s="92">
        <v>0</v>
      </c>
      <c r="I328" s="92">
        <v>0</v>
      </c>
      <c r="J328" s="92">
        <v>0</v>
      </c>
    </row>
    <row r="329" spans="1:10" x14ac:dyDescent="0.25">
      <c r="A329" s="61">
        <v>26999</v>
      </c>
      <c r="B329" s="96">
        <f t="shared" si="25"/>
        <v>1973</v>
      </c>
      <c r="C329" s="96">
        <f t="shared" si="26"/>
        <v>12</v>
      </c>
      <c r="D329" s="92">
        <v>0</v>
      </c>
      <c r="E329" s="92">
        <v>0</v>
      </c>
      <c r="F329" s="92">
        <v>0</v>
      </c>
      <c r="G329" s="92">
        <v>0</v>
      </c>
      <c r="H329" s="92">
        <v>0</v>
      </c>
      <c r="I329" s="92">
        <v>0</v>
      </c>
      <c r="J329" s="92">
        <v>0</v>
      </c>
    </row>
    <row r="330" spans="1:10" x14ac:dyDescent="0.25">
      <c r="A330" s="61">
        <v>27030</v>
      </c>
      <c r="B330" s="96">
        <f t="shared" si="25"/>
        <v>1974</v>
      </c>
      <c r="C330" s="96">
        <f t="shared" si="26"/>
        <v>1</v>
      </c>
      <c r="D330" s="92">
        <v>0</v>
      </c>
      <c r="E330" s="92">
        <v>0</v>
      </c>
      <c r="F330" s="92">
        <v>0</v>
      </c>
      <c r="G330" s="92">
        <v>0</v>
      </c>
      <c r="H330" s="92">
        <v>0</v>
      </c>
      <c r="I330" s="92">
        <v>0</v>
      </c>
      <c r="J330" s="92">
        <v>0</v>
      </c>
    </row>
    <row r="331" spans="1:10" x14ac:dyDescent="0.25">
      <c r="A331" s="61">
        <v>27061</v>
      </c>
      <c r="B331" s="96">
        <f t="shared" si="25"/>
        <v>1974</v>
      </c>
      <c r="C331" s="96">
        <f t="shared" si="26"/>
        <v>2</v>
      </c>
      <c r="D331" s="92">
        <v>0</v>
      </c>
      <c r="E331" s="92">
        <v>0</v>
      </c>
      <c r="F331" s="92">
        <v>0</v>
      </c>
      <c r="G331" s="92">
        <v>0</v>
      </c>
      <c r="H331" s="92">
        <v>0</v>
      </c>
      <c r="I331" s="92">
        <v>0</v>
      </c>
      <c r="J331" s="92">
        <v>0</v>
      </c>
    </row>
    <row r="332" spans="1:10" x14ac:dyDescent="0.25">
      <c r="A332" s="61">
        <v>27089</v>
      </c>
      <c r="B332" s="96">
        <f t="shared" si="25"/>
        <v>1974</v>
      </c>
      <c r="C332" s="96">
        <f t="shared" si="26"/>
        <v>3</v>
      </c>
      <c r="D332" s="92">
        <v>0</v>
      </c>
      <c r="E332" s="92">
        <v>0</v>
      </c>
      <c r="F332" s="92">
        <v>0</v>
      </c>
      <c r="G332" s="92">
        <v>0</v>
      </c>
      <c r="H332" s="92">
        <v>0</v>
      </c>
      <c r="I332" s="92">
        <v>0</v>
      </c>
      <c r="J332" s="92">
        <v>0</v>
      </c>
    </row>
    <row r="333" spans="1:10" x14ac:dyDescent="0.25">
      <c r="A333" s="61">
        <v>27120</v>
      </c>
      <c r="B333" s="96">
        <f t="shared" si="25"/>
        <v>1974</v>
      </c>
      <c r="C333" s="96">
        <f t="shared" si="26"/>
        <v>4</v>
      </c>
      <c r="D333" s="92">
        <v>0</v>
      </c>
      <c r="E333" s="92">
        <v>0</v>
      </c>
      <c r="F333" s="92">
        <v>0</v>
      </c>
      <c r="G333" s="92">
        <v>0</v>
      </c>
      <c r="H333" s="92">
        <v>0</v>
      </c>
      <c r="I333" s="92">
        <v>0</v>
      </c>
      <c r="J333" s="92">
        <v>0</v>
      </c>
    </row>
    <row r="334" spans="1:10" x14ac:dyDescent="0.25">
      <c r="A334" s="61">
        <v>27150</v>
      </c>
      <c r="B334" s="96">
        <f t="shared" si="25"/>
        <v>1974</v>
      </c>
      <c r="C334" s="96">
        <f t="shared" si="26"/>
        <v>5</v>
      </c>
      <c r="D334" s="92">
        <v>700.29472715782038</v>
      </c>
      <c r="E334" s="92">
        <v>860.516399952283</v>
      </c>
      <c r="F334" s="92">
        <v>1350.1826359083939</v>
      </c>
      <c r="G334" s="92">
        <v>1387.0876279565566</v>
      </c>
      <c r="H334" s="92">
        <v>1417.6917677038136</v>
      </c>
      <c r="I334" s="92">
        <v>1990.1692053289723</v>
      </c>
      <c r="J334" s="92">
        <v>2025.273953862591</v>
      </c>
    </row>
    <row r="335" spans="1:10" x14ac:dyDescent="0.25">
      <c r="A335" s="61">
        <v>27181</v>
      </c>
      <c r="B335" s="96">
        <f t="shared" si="25"/>
        <v>1974</v>
      </c>
      <c r="C335" s="96">
        <f t="shared" si="26"/>
        <v>6</v>
      </c>
      <c r="D335" s="92">
        <v>0</v>
      </c>
      <c r="E335" s="92">
        <v>0</v>
      </c>
      <c r="F335" s="92">
        <v>0</v>
      </c>
      <c r="G335" s="92">
        <v>0</v>
      </c>
      <c r="H335" s="92">
        <v>0</v>
      </c>
      <c r="I335" s="92">
        <v>0</v>
      </c>
      <c r="J335" s="92">
        <v>0</v>
      </c>
    </row>
    <row r="336" spans="1:10" x14ac:dyDescent="0.25">
      <c r="A336" s="61">
        <v>27211</v>
      </c>
      <c r="B336" s="96">
        <f t="shared" si="25"/>
        <v>1974</v>
      </c>
      <c r="C336" s="96">
        <f t="shared" si="26"/>
        <v>7</v>
      </c>
      <c r="D336" s="92">
        <v>0</v>
      </c>
      <c r="E336" s="92">
        <v>0</v>
      </c>
      <c r="F336" s="92">
        <v>0</v>
      </c>
      <c r="G336" s="92">
        <v>0</v>
      </c>
      <c r="H336" s="92">
        <v>0</v>
      </c>
      <c r="I336" s="92">
        <v>0</v>
      </c>
      <c r="J336" s="92">
        <v>0</v>
      </c>
    </row>
    <row r="337" spans="1:10" x14ac:dyDescent="0.25">
      <c r="A337" s="61">
        <v>27242</v>
      </c>
      <c r="B337" s="96">
        <f t="shared" si="25"/>
        <v>1974</v>
      </c>
      <c r="C337" s="96">
        <f t="shared" si="26"/>
        <v>8</v>
      </c>
      <c r="D337" s="92">
        <v>0</v>
      </c>
      <c r="E337" s="92">
        <v>0</v>
      </c>
      <c r="F337" s="92">
        <v>0</v>
      </c>
      <c r="G337" s="92">
        <v>0</v>
      </c>
      <c r="H337" s="92">
        <v>0</v>
      </c>
      <c r="I337" s="92">
        <v>0</v>
      </c>
      <c r="J337" s="92">
        <v>0</v>
      </c>
    </row>
    <row r="338" spans="1:10" x14ac:dyDescent="0.25">
      <c r="A338" s="61">
        <v>27273</v>
      </c>
      <c r="B338" s="96">
        <f t="shared" si="25"/>
        <v>1974</v>
      </c>
      <c r="C338" s="96">
        <f t="shared" si="26"/>
        <v>9</v>
      </c>
      <c r="D338" s="92">
        <v>0</v>
      </c>
      <c r="E338" s="92">
        <v>0</v>
      </c>
      <c r="F338" s="92">
        <v>0</v>
      </c>
      <c r="G338" s="92">
        <v>0</v>
      </c>
      <c r="H338" s="92">
        <v>0</v>
      </c>
      <c r="I338" s="92">
        <v>0</v>
      </c>
      <c r="J338" s="92">
        <v>0</v>
      </c>
    </row>
    <row r="339" spans="1:10" x14ac:dyDescent="0.25">
      <c r="A339" s="61">
        <v>27303</v>
      </c>
      <c r="B339" s="96">
        <f t="shared" si="25"/>
        <v>1974</v>
      </c>
      <c r="C339" s="96">
        <f t="shared" si="26"/>
        <v>10</v>
      </c>
      <c r="D339" s="92">
        <v>0</v>
      </c>
      <c r="E339" s="92">
        <v>0</v>
      </c>
      <c r="F339" s="92">
        <v>0</v>
      </c>
      <c r="G339" s="92">
        <v>0</v>
      </c>
      <c r="H339" s="92">
        <v>0</v>
      </c>
      <c r="I339" s="92">
        <v>0</v>
      </c>
      <c r="J339" s="92">
        <v>0</v>
      </c>
    </row>
    <row r="340" spans="1:10" x14ac:dyDescent="0.25">
      <c r="A340" s="61">
        <v>27334</v>
      </c>
      <c r="B340" s="96">
        <f t="shared" si="25"/>
        <v>1974</v>
      </c>
      <c r="C340" s="96">
        <f t="shared" si="26"/>
        <v>11</v>
      </c>
      <c r="D340" s="92">
        <v>0</v>
      </c>
      <c r="E340" s="92">
        <v>0</v>
      </c>
      <c r="F340" s="92">
        <v>0</v>
      </c>
      <c r="G340" s="92">
        <v>0</v>
      </c>
      <c r="H340" s="92">
        <v>0</v>
      </c>
      <c r="I340" s="92">
        <v>0</v>
      </c>
      <c r="J340" s="92">
        <v>0</v>
      </c>
    </row>
    <row r="341" spans="1:10" x14ac:dyDescent="0.25">
      <c r="A341" s="61">
        <v>27364</v>
      </c>
      <c r="B341" s="96">
        <f t="shared" si="25"/>
        <v>1974</v>
      </c>
      <c r="C341" s="96">
        <f t="shared" si="26"/>
        <v>12</v>
      </c>
      <c r="D341" s="92">
        <v>0</v>
      </c>
      <c r="E341" s="92">
        <v>0</v>
      </c>
      <c r="F341" s="92">
        <v>0</v>
      </c>
      <c r="G341" s="92">
        <v>0</v>
      </c>
      <c r="H341" s="92">
        <v>0</v>
      </c>
      <c r="I341" s="92">
        <v>0</v>
      </c>
      <c r="J341" s="92">
        <v>0</v>
      </c>
    </row>
    <row r="342" spans="1:10" x14ac:dyDescent="0.25">
      <c r="A342" s="61">
        <v>27395</v>
      </c>
      <c r="B342" s="96">
        <f t="shared" si="25"/>
        <v>1975</v>
      </c>
      <c r="C342" s="96">
        <f t="shared" si="26"/>
        <v>1</v>
      </c>
      <c r="D342" s="92">
        <v>0</v>
      </c>
      <c r="E342" s="92">
        <v>0</v>
      </c>
      <c r="F342" s="92">
        <v>0</v>
      </c>
      <c r="G342" s="92">
        <v>0</v>
      </c>
      <c r="H342" s="92">
        <v>0</v>
      </c>
      <c r="I342" s="92">
        <v>0</v>
      </c>
      <c r="J342" s="92">
        <v>0</v>
      </c>
    </row>
    <row r="343" spans="1:10" x14ac:dyDescent="0.25">
      <c r="A343" s="61">
        <v>27426</v>
      </c>
      <c r="B343" s="96">
        <f t="shared" si="25"/>
        <v>1975</v>
      </c>
      <c r="C343" s="96">
        <f t="shared" si="26"/>
        <v>2</v>
      </c>
      <c r="D343" s="92">
        <v>0</v>
      </c>
      <c r="E343" s="92">
        <v>0</v>
      </c>
      <c r="F343" s="92">
        <v>0</v>
      </c>
      <c r="G343" s="92">
        <v>0</v>
      </c>
      <c r="H343" s="92">
        <v>0</v>
      </c>
      <c r="I343" s="92">
        <v>0</v>
      </c>
      <c r="J343" s="92">
        <v>0</v>
      </c>
    </row>
    <row r="344" spans="1:10" x14ac:dyDescent="0.25">
      <c r="A344" s="61">
        <v>27454</v>
      </c>
      <c r="B344" s="96">
        <f t="shared" si="25"/>
        <v>1975</v>
      </c>
      <c r="C344" s="96">
        <f t="shared" si="26"/>
        <v>3</v>
      </c>
      <c r="D344" s="92">
        <v>738.20156702753127</v>
      </c>
      <c r="E344" s="92">
        <v>907.09601295413859</v>
      </c>
      <c r="F344" s="92">
        <v>1423.2678027523095</v>
      </c>
      <c r="G344" s="92">
        <v>1462.1704560275393</v>
      </c>
      <c r="H344" s="92">
        <v>1494.4311928899251</v>
      </c>
      <c r="I344" s="92">
        <v>2097.8967412569036</v>
      </c>
      <c r="J344" s="92">
        <v>2134.9017041284642</v>
      </c>
    </row>
    <row r="345" spans="1:10" x14ac:dyDescent="0.25">
      <c r="A345" s="61">
        <v>27485</v>
      </c>
      <c r="B345" s="96">
        <f t="shared" si="25"/>
        <v>1975</v>
      </c>
      <c r="C345" s="96">
        <f t="shared" si="26"/>
        <v>4</v>
      </c>
      <c r="D345" s="92">
        <v>0</v>
      </c>
      <c r="E345" s="92">
        <v>0</v>
      </c>
      <c r="F345" s="92">
        <v>0</v>
      </c>
      <c r="G345" s="92">
        <v>0</v>
      </c>
      <c r="H345" s="92">
        <v>0</v>
      </c>
      <c r="I345" s="92">
        <v>0</v>
      </c>
      <c r="J345" s="92">
        <v>0</v>
      </c>
    </row>
    <row r="346" spans="1:10" x14ac:dyDescent="0.25">
      <c r="A346" s="61">
        <v>27515</v>
      </c>
      <c r="B346" s="96">
        <f t="shared" si="25"/>
        <v>1975</v>
      </c>
      <c r="C346" s="96">
        <f t="shared" si="26"/>
        <v>5</v>
      </c>
      <c r="D346" s="92">
        <v>0</v>
      </c>
      <c r="E346" s="92">
        <v>0</v>
      </c>
      <c r="F346" s="92">
        <v>0</v>
      </c>
      <c r="G346" s="92">
        <v>0</v>
      </c>
      <c r="H346" s="92">
        <v>0</v>
      </c>
      <c r="I346" s="92">
        <v>0</v>
      </c>
      <c r="J346" s="92">
        <v>0</v>
      </c>
    </row>
    <row r="347" spans="1:10" x14ac:dyDescent="0.25">
      <c r="A347" s="61">
        <v>27546</v>
      </c>
      <c r="B347" s="96">
        <f t="shared" si="25"/>
        <v>1975</v>
      </c>
      <c r="C347" s="96">
        <f t="shared" si="26"/>
        <v>6</v>
      </c>
      <c r="D347" s="92">
        <v>0</v>
      </c>
      <c r="E347" s="92">
        <v>0</v>
      </c>
      <c r="F347" s="92">
        <v>0</v>
      </c>
      <c r="G347" s="92">
        <v>0</v>
      </c>
      <c r="H347" s="92">
        <v>0</v>
      </c>
      <c r="I347" s="92">
        <v>0</v>
      </c>
      <c r="J347" s="92">
        <v>0</v>
      </c>
    </row>
    <row r="348" spans="1:10" x14ac:dyDescent="0.25">
      <c r="A348" s="61">
        <v>27576</v>
      </c>
      <c r="B348" s="96">
        <f t="shared" si="25"/>
        <v>1975</v>
      </c>
      <c r="C348" s="96">
        <f t="shared" si="26"/>
        <v>7</v>
      </c>
      <c r="D348" s="92">
        <v>0</v>
      </c>
      <c r="E348" s="92">
        <v>0</v>
      </c>
      <c r="F348" s="92">
        <v>0</v>
      </c>
      <c r="G348" s="92">
        <v>0</v>
      </c>
      <c r="H348" s="92">
        <v>0</v>
      </c>
      <c r="I348" s="92">
        <v>0</v>
      </c>
      <c r="J348" s="92">
        <v>0</v>
      </c>
    </row>
    <row r="349" spans="1:10" x14ac:dyDescent="0.25">
      <c r="A349" s="61">
        <v>27607</v>
      </c>
      <c r="B349" s="96">
        <f t="shared" si="25"/>
        <v>1975</v>
      </c>
      <c r="C349" s="96">
        <f t="shared" si="26"/>
        <v>8</v>
      </c>
      <c r="D349" s="92">
        <v>0</v>
      </c>
      <c r="E349" s="92">
        <v>0</v>
      </c>
      <c r="F349" s="92">
        <v>0</v>
      </c>
      <c r="G349" s="92">
        <v>0</v>
      </c>
      <c r="H349" s="92">
        <v>0</v>
      </c>
      <c r="I349" s="92">
        <v>0</v>
      </c>
      <c r="J349" s="92">
        <v>0</v>
      </c>
    </row>
    <row r="350" spans="1:10" x14ac:dyDescent="0.25">
      <c r="A350" s="61">
        <v>27638</v>
      </c>
      <c r="B350" s="96">
        <f t="shared" si="25"/>
        <v>1975</v>
      </c>
      <c r="C350" s="96">
        <f t="shared" si="26"/>
        <v>9</v>
      </c>
      <c r="D350" s="92">
        <v>0</v>
      </c>
      <c r="E350" s="92">
        <v>0</v>
      </c>
      <c r="F350" s="92">
        <v>0</v>
      </c>
      <c r="G350" s="92">
        <v>0</v>
      </c>
      <c r="H350" s="92">
        <v>0</v>
      </c>
      <c r="I350" s="92">
        <v>0</v>
      </c>
      <c r="J350" s="92">
        <v>0</v>
      </c>
    </row>
    <row r="351" spans="1:10" x14ac:dyDescent="0.25">
      <c r="A351" s="61">
        <v>27668</v>
      </c>
      <c r="B351" s="96">
        <f t="shared" si="25"/>
        <v>1975</v>
      </c>
      <c r="C351" s="96">
        <f t="shared" si="26"/>
        <v>10</v>
      </c>
      <c r="D351" s="92">
        <v>0</v>
      </c>
      <c r="E351" s="92">
        <v>0</v>
      </c>
      <c r="F351" s="92">
        <v>0</v>
      </c>
      <c r="G351" s="92">
        <v>0</v>
      </c>
      <c r="H351" s="92">
        <v>0</v>
      </c>
      <c r="I351" s="92">
        <v>0</v>
      </c>
      <c r="J351" s="92">
        <v>0</v>
      </c>
    </row>
    <row r="352" spans="1:10" x14ac:dyDescent="0.25">
      <c r="A352" s="61">
        <v>27699</v>
      </c>
      <c r="B352" s="96">
        <f t="shared" si="25"/>
        <v>1975</v>
      </c>
      <c r="C352" s="96">
        <f t="shared" si="26"/>
        <v>11</v>
      </c>
      <c r="D352" s="92">
        <v>0</v>
      </c>
      <c r="E352" s="92">
        <v>0</v>
      </c>
      <c r="F352" s="92">
        <v>0</v>
      </c>
      <c r="G352" s="92">
        <v>0</v>
      </c>
      <c r="H352" s="92">
        <v>0</v>
      </c>
      <c r="I352" s="92">
        <v>0</v>
      </c>
      <c r="J352" s="92">
        <v>0</v>
      </c>
    </row>
    <row r="353" spans="1:10" x14ac:dyDescent="0.25">
      <c r="A353" s="61">
        <v>27729</v>
      </c>
      <c r="B353" s="96">
        <f t="shared" si="25"/>
        <v>1975</v>
      </c>
      <c r="C353" s="96">
        <f t="shared" si="26"/>
        <v>12</v>
      </c>
      <c r="D353" s="92">
        <v>0</v>
      </c>
      <c r="E353" s="92">
        <v>0</v>
      </c>
      <c r="F353" s="92">
        <v>0</v>
      </c>
      <c r="G353" s="92">
        <v>0</v>
      </c>
      <c r="H353" s="92">
        <v>0</v>
      </c>
      <c r="I353" s="92">
        <v>0</v>
      </c>
      <c r="J353" s="92">
        <v>0</v>
      </c>
    </row>
    <row r="354" spans="1:10" x14ac:dyDescent="0.25">
      <c r="A354" s="61">
        <v>27760</v>
      </c>
      <c r="B354" s="96">
        <f t="shared" si="25"/>
        <v>1976</v>
      </c>
      <c r="C354" s="96">
        <f t="shared" si="26"/>
        <v>1</v>
      </c>
      <c r="D354" s="92">
        <v>0</v>
      </c>
      <c r="E354" s="92">
        <v>0</v>
      </c>
      <c r="F354" s="92">
        <v>0</v>
      </c>
      <c r="G354" s="92">
        <v>0</v>
      </c>
      <c r="H354" s="92">
        <v>0</v>
      </c>
      <c r="I354" s="92">
        <v>0</v>
      </c>
      <c r="J354" s="92">
        <v>0</v>
      </c>
    </row>
    <row r="355" spans="1:10" x14ac:dyDescent="0.25">
      <c r="A355" s="61">
        <v>27791</v>
      </c>
      <c r="B355" s="96">
        <f t="shared" si="25"/>
        <v>1976</v>
      </c>
      <c r="C355" s="96">
        <f t="shared" si="26"/>
        <v>2</v>
      </c>
      <c r="D355" s="92">
        <v>0</v>
      </c>
      <c r="E355" s="92">
        <v>0</v>
      </c>
      <c r="F355" s="92">
        <v>0</v>
      </c>
      <c r="G355" s="92">
        <v>0</v>
      </c>
      <c r="H355" s="92">
        <v>0</v>
      </c>
      <c r="I355" s="92">
        <v>0</v>
      </c>
      <c r="J355" s="92">
        <v>0</v>
      </c>
    </row>
    <row r="356" spans="1:10" x14ac:dyDescent="0.25">
      <c r="A356" s="61">
        <v>27820</v>
      </c>
      <c r="B356" s="96">
        <f t="shared" si="25"/>
        <v>1976</v>
      </c>
      <c r="C356" s="96">
        <f t="shared" si="26"/>
        <v>3</v>
      </c>
      <c r="D356" s="92">
        <v>0</v>
      </c>
      <c r="E356" s="92">
        <v>0</v>
      </c>
      <c r="F356" s="92">
        <v>0</v>
      </c>
      <c r="G356" s="92">
        <v>0</v>
      </c>
      <c r="H356" s="92">
        <v>0</v>
      </c>
      <c r="I356" s="92">
        <v>0</v>
      </c>
      <c r="J356" s="92">
        <v>0</v>
      </c>
    </row>
    <row r="357" spans="1:10" x14ac:dyDescent="0.25">
      <c r="A357" s="61">
        <v>27851</v>
      </c>
      <c r="B357" s="96">
        <f t="shared" si="25"/>
        <v>1976</v>
      </c>
      <c r="C357" s="96">
        <f t="shared" si="26"/>
        <v>4</v>
      </c>
      <c r="D357" s="92">
        <v>0</v>
      </c>
      <c r="E357" s="92">
        <v>0</v>
      </c>
      <c r="F357" s="92">
        <v>0</v>
      </c>
      <c r="G357" s="92">
        <v>0</v>
      </c>
      <c r="H357" s="92">
        <v>0</v>
      </c>
      <c r="I357" s="92">
        <v>0</v>
      </c>
      <c r="J357" s="92">
        <v>0</v>
      </c>
    </row>
    <row r="358" spans="1:10" x14ac:dyDescent="0.25">
      <c r="A358" s="61">
        <v>27881</v>
      </c>
      <c r="B358" s="96">
        <f t="shared" si="25"/>
        <v>1976</v>
      </c>
      <c r="C358" s="96">
        <f t="shared" si="26"/>
        <v>5</v>
      </c>
      <c r="D358" s="92">
        <v>0</v>
      </c>
      <c r="E358" s="92">
        <v>0</v>
      </c>
      <c r="F358" s="92">
        <v>0</v>
      </c>
      <c r="G358" s="92">
        <v>0</v>
      </c>
      <c r="H358" s="92">
        <v>0</v>
      </c>
      <c r="I358" s="92">
        <v>0</v>
      </c>
      <c r="J358" s="92">
        <v>0</v>
      </c>
    </row>
    <row r="359" spans="1:10" x14ac:dyDescent="0.25">
      <c r="A359" s="61">
        <v>27912</v>
      </c>
      <c r="B359" s="96">
        <f t="shared" si="25"/>
        <v>1976</v>
      </c>
      <c r="C359" s="96">
        <f t="shared" si="26"/>
        <v>6</v>
      </c>
      <c r="D359" s="92">
        <v>0</v>
      </c>
      <c r="E359" s="92">
        <v>0</v>
      </c>
      <c r="F359" s="92">
        <v>0</v>
      </c>
      <c r="G359" s="92">
        <v>0</v>
      </c>
      <c r="H359" s="92">
        <v>0</v>
      </c>
      <c r="I359" s="92">
        <v>0</v>
      </c>
      <c r="J359" s="92">
        <v>0</v>
      </c>
    </row>
    <row r="360" spans="1:10" x14ac:dyDescent="0.25">
      <c r="A360" s="61">
        <v>27942</v>
      </c>
      <c r="B360" s="96">
        <f t="shared" si="25"/>
        <v>1976</v>
      </c>
      <c r="C360" s="96">
        <f t="shared" si="26"/>
        <v>7</v>
      </c>
      <c r="D360" s="92">
        <v>290.58259952496996</v>
      </c>
      <c r="E360" s="92">
        <v>357.06550789957748</v>
      </c>
      <c r="F360" s="92">
        <v>560.24922787590606</v>
      </c>
      <c r="G360" s="92">
        <v>575.56270677118084</v>
      </c>
      <c r="H360" s="92">
        <v>588.26168926970149</v>
      </c>
      <c r="I360" s="92">
        <v>825.80736188908554</v>
      </c>
      <c r="J360" s="92">
        <v>840.37384181385914</v>
      </c>
    </row>
    <row r="361" spans="1:10" x14ac:dyDescent="0.25">
      <c r="A361" s="61">
        <v>27973</v>
      </c>
      <c r="B361" s="96">
        <f t="shared" si="25"/>
        <v>1976</v>
      </c>
      <c r="C361" s="96">
        <f t="shared" si="26"/>
        <v>8</v>
      </c>
      <c r="D361" s="92">
        <v>0</v>
      </c>
      <c r="E361" s="92">
        <v>0</v>
      </c>
      <c r="F361" s="92">
        <v>0</v>
      </c>
      <c r="G361" s="92">
        <v>0</v>
      </c>
      <c r="H361" s="92">
        <v>0</v>
      </c>
      <c r="I361" s="92">
        <v>0</v>
      </c>
      <c r="J361" s="92">
        <v>0</v>
      </c>
    </row>
    <row r="362" spans="1:10" x14ac:dyDescent="0.25">
      <c r="A362" s="61">
        <v>28004</v>
      </c>
      <c r="B362" s="96">
        <f t="shared" si="25"/>
        <v>1976</v>
      </c>
      <c r="C362" s="96">
        <f t="shared" si="26"/>
        <v>9</v>
      </c>
      <c r="D362" s="92">
        <v>0</v>
      </c>
      <c r="E362" s="92">
        <v>0</v>
      </c>
      <c r="F362" s="92">
        <v>0</v>
      </c>
      <c r="G362" s="92">
        <v>0</v>
      </c>
      <c r="H362" s="92">
        <v>0</v>
      </c>
      <c r="I362" s="92">
        <v>0</v>
      </c>
      <c r="J362" s="92">
        <v>0</v>
      </c>
    </row>
    <row r="363" spans="1:10" x14ac:dyDescent="0.25">
      <c r="A363" s="61">
        <v>28034</v>
      </c>
      <c r="B363" s="96">
        <f t="shared" si="25"/>
        <v>1976</v>
      </c>
      <c r="C363" s="96">
        <f t="shared" si="26"/>
        <v>10</v>
      </c>
      <c r="D363" s="92">
        <v>0</v>
      </c>
      <c r="E363" s="92">
        <v>0</v>
      </c>
      <c r="F363" s="92">
        <v>0</v>
      </c>
      <c r="G363" s="92">
        <v>0</v>
      </c>
      <c r="H363" s="92">
        <v>0</v>
      </c>
      <c r="I363" s="92">
        <v>0</v>
      </c>
      <c r="J363" s="92">
        <v>0</v>
      </c>
    </row>
    <row r="364" spans="1:10" x14ac:dyDescent="0.25">
      <c r="A364" s="61">
        <v>28065</v>
      </c>
      <c r="B364" s="96">
        <f t="shared" si="25"/>
        <v>1976</v>
      </c>
      <c r="C364" s="96">
        <f t="shared" si="26"/>
        <v>11</v>
      </c>
      <c r="D364" s="92">
        <v>0</v>
      </c>
      <c r="E364" s="92">
        <v>0</v>
      </c>
      <c r="F364" s="92">
        <v>0</v>
      </c>
      <c r="G364" s="92">
        <v>0</v>
      </c>
      <c r="H364" s="92">
        <v>0</v>
      </c>
      <c r="I364" s="92">
        <v>0</v>
      </c>
      <c r="J364" s="92">
        <v>0</v>
      </c>
    </row>
    <row r="365" spans="1:10" x14ac:dyDescent="0.25">
      <c r="A365" s="61">
        <v>28095</v>
      </c>
      <c r="B365" s="96">
        <f t="shared" si="25"/>
        <v>1976</v>
      </c>
      <c r="C365" s="96">
        <f t="shared" si="26"/>
        <v>12</v>
      </c>
      <c r="D365" s="92">
        <v>0</v>
      </c>
      <c r="E365" s="92">
        <v>0</v>
      </c>
      <c r="F365" s="92">
        <v>0</v>
      </c>
      <c r="G365" s="92">
        <v>0</v>
      </c>
      <c r="H365" s="92">
        <v>0</v>
      </c>
      <c r="I365" s="92">
        <v>0</v>
      </c>
      <c r="J365" s="92">
        <v>0</v>
      </c>
    </row>
    <row r="366" spans="1:10" x14ac:dyDescent="0.25">
      <c r="A366" s="61">
        <v>28126</v>
      </c>
      <c r="B366" s="96">
        <f t="shared" si="25"/>
        <v>1977</v>
      </c>
      <c r="C366" s="96">
        <f t="shared" si="26"/>
        <v>1</v>
      </c>
      <c r="D366" s="92">
        <v>0</v>
      </c>
      <c r="E366" s="92">
        <v>0</v>
      </c>
      <c r="F366" s="92">
        <v>0</v>
      </c>
      <c r="G366" s="92">
        <v>0</v>
      </c>
      <c r="H366" s="92">
        <v>0</v>
      </c>
      <c r="I366" s="92">
        <v>0</v>
      </c>
      <c r="J366" s="92">
        <v>0</v>
      </c>
    </row>
    <row r="367" spans="1:10" x14ac:dyDescent="0.25">
      <c r="A367" s="61">
        <v>28157</v>
      </c>
      <c r="B367" s="96">
        <f t="shared" si="25"/>
        <v>1977</v>
      </c>
      <c r="C367" s="96">
        <f t="shared" si="26"/>
        <v>2</v>
      </c>
      <c r="D367" s="92">
        <v>0</v>
      </c>
      <c r="E367" s="92">
        <v>0</v>
      </c>
      <c r="F367" s="92">
        <v>0</v>
      </c>
      <c r="G367" s="92">
        <v>0</v>
      </c>
      <c r="H367" s="92">
        <v>0</v>
      </c>
      <c r="I367" s="92">
        <v>0</v>
      </c>
      <c r="J367" s="92">
        <v>0</v>
      </c>
    </row>
    <row r="368" spans="1:10" x14ac:dyDescent="0.25">
      <c r="A368" s="61">
        <v>28185</v>
      </c>
      <c r="B368" s="96">
        <f t="shared" si="25"/>
        <v>1977</v>
      </c>
      <c r="C368" s="96">
        <f t="shared" si="26"/>
        <v>3</v>
      </c>
      <c r="D368" s="92">
        <v>0</v>
      </c>
      <c r="E368" s="92">
        <v>0</v>
      </c>
      <c r="F368" s="92">
        <v>0</v>
      </c>
      <c r="G368" s="92">
        <v>0</v>
      </c>
      <c r="H368" s="92">
        <v>0</v>
      </c>
      <c r="I368" s="92">
        <v>0</v>
      </c>
      <c r="J368" s="92">
        <v>0</v>
      </c>
    </row>
    <row r="369" spans="1:10" x14ac:dyDescent="0.25">
      <c r="A369" s="61">
        <v>28216</v>
      </c>
      <c r="B369" s="96">
        <f t="shared" si="25"/>
        <v>1977</v>
      </c>
      <c r="C369" s="96">
        <f t="shared" si="26"/>
        <v>4</v>
      </c>
      <c r="D369" s="92">
        <v>0</v>
      </c>
      <c r="E369" s="92">
        <v>0</v>
      </c>
      <c r="F369" s="92">
        <v>0</v>
      </c>
      <c r="G369" s="92">
        <v>0</v>
      </c>
      <c r="H369" s="92">
        <v>0</v>
      </c>
      <c r="I369" s="92">
        <v>0</v>
      </c>
      <c r="J369" s="92">
        <v>0</v>
      </c>
    </row>
    <row r="370" spans="1:10" x14ac:dyDescent="0.25">
      <c r="A370" s="61">
        <v>28246</v>
      </c>
      <c r="B370" s="96">
        <f t="shared" si="25"/>
        <v>1977</v>
      </c>
      <c r="C370" s="96">
        <f t="shared" si="26"/>
        <v>5</v>
      </c>
      <c r="D370" s="92">
        <v>0</v>
      </c>
      <c r="E370" s="92">
        <v>0</v>
      </c>
      <c r="F370" s="92">
        <v>0</v>
      </c>
      <c r="G370" s="92">
        <v>0</v>
      </c>
      <c r="H370" s="92">
        <v>0</v>
      </c>
      <c r="I370" s="92">
        <v>0</v>
      </c>
      <c r="J370" s="92">
        <v>0</v>
      </c>
    </row>
    <row r="371" spans="1:10" x14ac:dyDescent="0.25">
      <c r="A371" s="61">
        <v>28277</v>
      </c>
      <c r="B371" s="96">
        <f t="shared" si="25"/>
        <v>1977</v>
      </c>
      <c r="C371" s="96">
        <f t="shared" si="26"/>
        <v>6</v>
      </c>
      <c r="D371" s="92">
        <v>0</v>
      </c>
      <c r="E371" s="92">
        <v>0</v>
      </c>
      <c r="F371" s="92">
        <v>0</v>
      </c>
      <c r="G371" s="92">
        <v>0</v>
      </c>
      <c r="H371" s="92">
        <v>0</v>
      </c>
      <c r="I371" s="92">
        <v>0</v>
      </c>
      <c r="J371" s="92">
        <v>0</v>
      </c>
    </row>
    <row r="372" spans="1:10" x14ac:dyDescent="0.25">
      <c r="A372" s="61">
        <v>28307</v>
      </c>
      <c r="B372" s="96">
        <f t="shared" si="25"/>
        <v>1977</v>
      </c>
      <c r="C372" s="96">
        <f t="shared" si="26"/>
        <v>7</v>
      </c>
      <c r="D372" s="92">
        <v>0</v>
      </c>
      <c r="E372" s="92">
        <v>0</v>
      </c>
      <c r="F372" s="92">
        <v>0</v>
      </c>
      <c r="G372" s="92">
        <v>0</v>
      </c>
      <c r="H372" s="92">
        <v>0</v>
      </c>
      <c r="I372" s="92">
        <v>0</v>
      </c>
      <c r="J372" s="92">
        <v>0</v>
      </c>
    </row>
    <row r="373" spans="1:10" x14ac:dyDescent="0.25">
      <c r="A373" s="61">
        <v>28338</v>
      </c>
      <c r="B373" s="96">
        <f t="shared" si="25"/>
        <v>1977</v>
      </c>
      <c r="C373" s="96">
        <f t="shared" si="26"/>
        <v>8</v>
      </c>
      <c r="D373" s="92">
        <v>0</v>
      </c>
      <c r="E373" s="92">
        <v>0</v>
      </c>
      <c r="F373" s="92">
        <v>0</v>
      </c>
      <c r="G373" s="92">
        <v>0</v>
      </c>
      <c r="H373" s="92">
        <v>0</v>
      </c>
      <c r="I373" s="92">
        <v>0</v>
      </c>
      <c r="J373" s="92">
        <v>0</v>
      </c>
    </row>
    <row r="374" spans="1:10" x14ac:dyDescent="0.25">
      <c r="A374" s="61">
        <v>28369</v>
      </c>
      <c r="B374" s="96">
        <f t="shared" si="25"/>
        <v>1977</v>
      </c>
      <c r="C374" s="96">
        <f t="shared" si="26"/>
        <v>9</v>
      </c>
      <c r="D374" s="92">
        <v>0</v>
      </c>
      <c r="E374" s="92">
        <v>0</v>
      </c>
      <c r="F374" s="92">
        <v>0</v>
      </c>
      <c r="G374" s="92">
        <v>0</v>
      </c>
      <c r="H374" s="92">
        <v>0</v>
      </c>
      <c r="I374" s="92">
        <v>0</v>
      </c>
      <c r="J374" s="92">
        <v>0</v>
      </c>
    </row>
    <row r="375" spans="1:10" x14ac:dyDescent="0.25">
      <c r="A375" s="61">
        <v>28399</v>
      </c>
      <c r="B375" s="96">
        <f t="shared" si="25"/>
        <v>1977</v>
      </c>
      <c r="C375" s="96">
        <f t="shared" si="26"/>
        <v>10</v>
      </c>
      <c r="D375" s="92">
        <v>0</v>
      </c>
      <c r="E375" s="92">
        <v>0</v>
      </c>
      <c r="F375" s="92">
        <v>0</v>
      </c>
      <c r="G375" s="92">
        <v>0</v>
      </c>
      <c r="H375" s="92">
        <v>0</v>
      </c>
      <c r="I375" s="92">
        <v>0</v>
      </c>
      <c r="J375" s="92">
        <v>0</v>
      </c>
    </row>
    <row r="376" spans="1:10" x14ac:dyDescent="0.25">
      <c r="A376" s="61">
        <v>28430</v>
      </c>
      <c r="B376" s="96">
        <f t="shared" si="25"/>
        <v>1977</v>
      </c>
      <c r="C376" s="96">
        <f t="shared" si="26"/>
        <v>11</v>
      </c>
      <c r="D376" s="92">
        <v>0</v>
      </c>
      <c r="E376" s="92">
        <v>0</v>
      </c>
      <c r="F376" s="92">
        <v>0</v>
      </c>
      <c r="G376" s="92">
        <v>0</v>
      </c>
      <c r="H376" s="92">
        <v>0</v>
      </c>
      <c r="I376" s="92">
        <v>0</v>
      </c>
      <c r="J376" s="92">
        <v>0</v>
      </c>
    </row>
    <row r="377" spans="1:10" x14ac:dyDescent="0.25">
      <c r="A377" s="61">
        <v>28460</v>
      </c>
      <c r="B377" s="96">
        <f t="shared" si="25"/>
        <v>1977</v>
      </c>
      <c r="C377" s="96">
        <f t="shared" si="26"/>
        <v>12</v>
      </c>
      <c r="D377" s="92">
        <v>0</v>
      </c>
      <c r="E377" s="92">
        <v>0</v>
      </c>
      <c r="F377" s="92">
        <v>0</v>
      </c>
      <c r="G377" s="92">
        <v>0</v>
      </c>
      <c r="H377" s="92">
        <v>0</v>
      </c>
      <c r="I377" s="92">
        <v>0</v>
      </c>
      <c r="J377" s="92">
        <v>0</v>
      </c>
    </row>
    <row r="378" spans="1:10" x14ac:dyDescent="0.25">
      <c r="A378" s="61">
        <v>28491</v>
      </c>
      <c r="B378" s="96">
        <f t="shared" si="25"/>
        <v>1978</v>
      </c>
      <c r="C378" s="96">
        <f t="shared" si="26"/>
        <v>1</v>
      </c>
      <c r="D378" s="92">
        <v>0</v>
      </c>
      <c r="E378" s="92">
        <v>0</v>
      </c>
      <c r="F378" s="92">
        <v>0</v>
      </c>
      <c r="G378" s="92">
        <v>0</v>
      </c>
      <c r="H378" s="92">
        <v>0</v>
      </c>
      <c r="I378" s="92">
        <v>0</v>
      </c>
      <c r="J378" s="92">
        <v>0</v>
      </c>
    </row>
    <row r="379" spans="1:10" x14ac:dyDescent="0.25">
      <c r="A379" s="61">
        <v>28522</v>
      </c>
      <c r="B379" s="96">
        <f t="shared" si="25"/>
        <v>1978</v>
      </c>
      <c r="C379" s="96">
        <f t="shared" si="26"/>
        <v>2</v>
      </c>
      <c r="D379" s="92">
        <v>0</v>
      </c>
      <c r="E379" s="92">
        <v>0</v>
      </c>
      <c r="F379" s="92">
        <v>0</v>
      </c>
      <c r="G379" s="92">
        <v>0</v>
      </c>
      <c r="H379" s="92">
        <v>0</v>
      </c>
      <c r="I379" s="92">
        <v>0</v>
      </c>
      <c r="J379" s="92">
        <v>0</v>
      </c>
    </row>
    <row r="380" spans="1:10" x14ac:dyDescent="0.25">
      <c r="A380" s="61">
        <v>28550</v>
      </c>
      <c r="B380" s="96">
        <f t="shared" si="25"/>
        <v>1978</v>
      </c>
      <c r="C380" s="96">
        <f t="shared" si="26"/>
        <v>3</v>
      </c>
      <c r="D380" s="92">
        <v>0</v>
      </c>
      <c r="E380" s="92">
        <v>0</v>
      </c>
      <c r="F380" s="92">
        <v>0</v>
      </c>
      <c r="G380" s="92">
        <v>0</v>
      </c>
      <c r="H380" s="92">
        <v>0</v>
      </c>
      <c r="I380" s="92">
        <v>0</v>
      </c>
      <c r="J380" s="92">
        <v>0</v>
      </c>
    </row>
    <row r="381" spans="1:10" x14ac:dyDescent="0.25">
      <c r="A381" s="61">
        <v>28581</v>
      </c>
      <c r="B381" s="96">
        <f t="shared" si="25"/>
        <v>1978</v>
      </c>
      <c r="C381" s="96">
        <f t="shared" si="26"/>
        <v>4</v>
      </c>
      <c r="D381" s="92">
        <v>714.34665229740926</v>
      </c>
      <c r="E381" s="92">
        <v>877.78328996956714</v>
      </c>
      <c r="F381" s="92">
        <v>1377.2750365631284</v>
      </c>
      <c r="G381" s="92">
        <v>1414.9205542291872</v>
      </c>
      <c r="H381" s="92">
        <v>1446.1387883912848</v>
      </c>
      <c r="I381" s="92">
        <v>2030.1034038940511</v>
      </c>
      <c r="J381" s="92">
        <v>2065.9125548446927</v>
      </c>
    </row>
    <row r="382" spans="1:10" x14ac:dyDescent="0.25">
      <c r="A382" s="61">
        <v>28611</v>
      </c>
      <c r="B382" s="96">
        <f t="shared" si="25"/>
        <v>1978</v>
      </c>
      <c r="C382" s="96">
        <f t="shared" si="26"/>
        <v>5</v>
      </c>
      <c r="D382" s="92">
        <v>0</v>
      </c>
      <c r="E382" s="92">
        <v>0</v>
      </c>
      <c r="F382" s="92">
        <v>0</v>
      </c>
      <c r="G382" s="92">
        <v>0</v>
      </c>
      <c r="H382" s="92">
        <v>0</v>
      </c>
      <c r="I382" s="92">
        <v>0</v>
      </c>
      <c r="J382" s="92">
        <v>0</v>
      </c>
    </row>
    <row r="383" spans="1:10" x14ac:dyDescent="0.25">
      <c r="A383" s="61">
        <v>28642</v>
      </c>
      <c r="B383" s="96">
        <f t="shared" si="25"/>
        <v>1978</v>
      </c>
      <c r="C383" s="96">
        <f t="shared" si="26"/>
        <v>6</v>
      </c>
      <c r="D383" s="92">
        <v>0</v>
      </c>
      <c r="E383" s="92">
        <v>0</v>
      </c>
      <c r="F383" s="92">
        <v>0</v>
      </c>
      <c r="G383" s="92">
        <v>0</v>
      </c>
      <c r="H383" s="92">
        <v>0</v>
      </c>
      <c r="I383" s="92">
        <v>0</v>
      </c>
      <c r="J383" s="92">
        <v>0</v>
      </c>
    </row>
    <row r="384" spans="1:10" x14ac:dyDescent="0.25">
      <c r="A384" s="61">
        <v>28672</v>
      </c>
      <c r="B384" s="96">
        <f t="shared" si="25"/>
        <v>1978</v>
      </c>
      <c r="C384" s="96">
        <f t="shared" si="26"/>
        <v>7</v>
      </c>
      <c r="D384" s="92">
        <v>0</v>
      </c>
      <c r="E384" s="92">
        <v>0</v>
      </c>
      <c r="F384" s="92">
        <v>0</v>
      </c>
      <c r="G384" s="92">
        <v>0</v>
      </c>
      <c r="H384" s="92">
        <v>0</v>
      </c>
      <c r="I384" s="92">
        <v>0</v>
      </c>
      <c r="J384" s="92">
        <v>0</v>
      </c>
    </row>
    <row r="385" spans="1:10" x14ac:dyDescent="0.25">
      <c r="A385" s="61">
        <v>28703</v>
      </c>
      <c r="B385" s="96">
        <f t="shared" si="25"/>
        <v>1978</v>
      </c>
      <c r="C385" s="96">
        <f t="shared" si="26"/>
        <v>8</v>
      </c>
      <c r="D385" s="92">
        <v>0</v>
      </c>
      <c r="E385" s="92">
        <v>0</v>
      </c>
      <c r="F385" s="92">
        <v>0</v>
      </c>
      <c r="G385" s="92">
        <v>0</v>
      </c>
      <c r="H385" s="92">
        <v>0</v>
      </c>
      <c r="I385" s="92">
        <v>0</v>
      </c>
      <c r="J385" s="92">
        <v>0</v>
      </c>
    </row>
    <row r="386" spans="1:10" x14ac:dyDescent="0.25">
      <c r="A386" s="61">
        <v>28734</v>
      </c>
      <c r="B386" s="96">
        <f t="shared" si="25"/>
        <v>1978</v>
      </c>
      <c r="C386" s="96">
        <f t="shared" si="26"/>
        <v>9</v>
      </c>
      <c r="D386" s="92">
        <v>0</v>
      </c>
      <c r="E386" s="92">
        <v>0</v>
      </c>
      <c r="F386" s="92">
        <v>0</v>
      </c>
      <c r="G386" s="92">
        <v>0</v>
      </c>
      <c r="H386" s="92">
        <v>0</v>
      </c>
      <c r="I386" s="92">
        <v>0</v>
      </c>
      <c r="J386" s="92">
        <v>0</v>
      </c>
    </row>
    <row r="387" spans="1:10" x14ac:dyDescent="0.25">
      <c r="A387" s="61">
        <v>28764</v>
      </c>
      <c r="B387" s="96">
        <f t="shared" si="25"/>
        <v>1978</v>
      </c>
      <c r="C387" s="96">
        <f t="shared" si="26"/>
        <v>10</v>
      </c>
      <c r="D387" s="92">
        <v>0</v>
      </c>
      <c r="E387" s="92">
        <v>0</v>
      </c>
      <c r="F387" s="92">
        <v>0</v>
      </c>
      <c r="G387" s="92">
        <v>0</v>
      </c>
      <c r="H387" s="92">
        <v>0</v>
      </c>
      <c r="I387" s="92">
        <v>0</v>
      </c>
      <c r="J387" s="92">
        <v>0</v>
      </c>
    </row>
    <row r="388" spans="1:10" x14ac:dyDescent="0.25">
      <c r="A388" s="61">
        <v>28795</v>
      </c>
      <c r="B388" s="96">
        <f t="shared" si="25"/>
        <v>1978</v>
      </c>
      <c r="C388" s="96">
        <f t="shared" si="26"/>
        <v>11</v>
      </c>
      <c r="D388" s="92">
        <v>0</v>
      </c>
      <c r="E388" s="92">
        <v>0</v>
      </c>
      <c r="F388" s="92">
        <v>0</v>
      </c>
      <c r="G388" s="92">
        <v>0</v>
      </c>
      <c r="H388" s="92">
        <v>0</v>
      </c>
      <c r="I388" s="92">
        <v>0</v>
      </c>
      <c r="J388" s="92">
        <v>0</v>
      </c>
    </row>
    <row r="389" spans="1:10" x14ac:dyDescent="0.25">
      <c r="A389" s="61">
        <v>28825</v>
      </c>
      <c r="B389" s="96">
        <f t="shared" si="25"/>
        <v>1978</v>
      </c>
      <c r="C389" s="96">
        <f t="shared" si="26"/>
        <v>12</v>
      </c>
      <c r="D389" s="92">
        <v>0</v>
      </c>
      <c r="E389" s="92">
        <v>0</v>
      </c>
      <c r="F389" s="92">
        <v>0</v>
      </c>
      <c r="G389" s="92">
        <v>0</v>
      </c>
      <c r="H389" s="92">
        <v>0</v>
      </c>
      <c r="I389" s="92">
        <v>0</v>
      </c>
      <c r="J389" s="92">
        <v>0</v>
      </c>
    </row>
    <row r="390" spans="1:10" x14ac:dyDescent="0.25">
      <c r="A390" s="61">
        <v>28856</v>
      </c>
      <c r="B390" s="96">
        <f t="shared" si="25"/>
        <v>1979</v>
      </c>
      <c r="C390" s="96">
        <f t="shared" si="26"/>
        <v>1</v>
      </c>
      <c r="D390" s="92">
        <v>0</v>
      </c>
      <c r="E390" s="92">
        <v>0</v>
      </c>
      <c r="F390" s="92">
        <v>0</v>
      </c>
      <c r="G390" s="92">
        <v>0</v>
      </c>
      <c r="H390" s="92">
        <v>0</v>
      </c>
      <c r="I390" s="92">
        <v>0</v>
      </c>
      <c r="J390" s="92">
        <v>0</v>
      </c>
    </row>
    <row r="391" spans="1:10" x14ac:dyDescent="0.25">
      <c r="A391" s="61">
        <v>28887</v>
      </c>
      <c r="B391" s="96">
        <f t="shared" ref="B391:B454" si="27">YEAR(A391)</f>
        <v>1979</v>
      </c>
      <c r="C391" s="96">
        <f t="shared" ref="C391:C454" si="28">MONTH(A391)</f>
        <v>2</v>
      </c>
      <c r="D391" s="92">
        <v>0</v>
      </c>
      <c r="E391" s="92">
        <v>0</v>
      </c>
      <c r="F391" s="92">
        <v>0</v>
      </c>
      <c r="G391" s="92">
        <v>0</v>
      </c>
      <c r="H391" s="92">
        <v>0</v>
      </c>
      <c r="I391" s="92">
        <v>0</v>
      </c>
      <c r="J391" s="92">
        <v>0</v>
      </c>
    </row>
    <row r="392" spans="1:10" x14ac:dyDescent="0.25">
      <c r="A392" s="61">
        <v>28915</v>
      </c>
      <c r="B392" s="96">
        <f t="shared" si="27"/>
        <v>1979</v>
      </c>
      <c r="C392" s="96">
        <f t="shared" si="28"/>
        <v>3</v>
      </c>
      <c r="D392" s="92">
        <v>738.20156702753127</v>
      </c>
      <c r="E392" s="92">
        <v>907.09601295413859</v>
      </c>
      <c r="F392" s="92">
        <v>1423.2678027523095</v>
      </c>
      <c r="G392" s="92">
        <v>1462.1704560275393</v>
      </c>
      <c r="H392" s="92">
        <v>1494.4311928899251</v>
      </c>
      <c r="I392" s="92">
        <v>2097.8967412569036</v>
      </c>
      <c r="J392" s="92">
        <v>2134.9017041284642</v>
      </c>
    </row>
    <row r="393" spans="1:10" x14ac:dyDescent="0.25">
      <c r="A393" s="61">
        <v>28946</v>
      </c>
      <c r="B393" s="96">
        <f t="shared" si="27"/>
        <v>1979</v>
      </c>
      <c r="C393" s="96">
        <f t="shared" si="28"/>
        <v>4</v>
      </c>
      <c r="D393" s="92">
        <v>0</v>
      </c>
      <c r="E393" s="92">
        <v>0</v>
      </c>
      <c r="F393" s="92">
        <v>0</v>
      </c>
      <c r="G393" s="92">
        <v>0</v>
      </c>
      <c r="H393" s="92">
        <v>0</v>
      </c>
      <c r="I393" s="92">
        <v>0</v>
      </c>
      <c r="J393" s="92">
        <v>0</v>
      </c>
    </row>
    <row r="394" spans="1:10" x14ac:dyDescent="0.25">
      <c r="A394" s="61">
        <v>28976</v>
      </c>
      <c r="B394" s="96">
        <f t="shared" si="27"/>
        <v>1979</v>
      </c>
      <c r="C394" s="96">
        <f t="shared" si="28"/>
        <v>5</v>
      </c>
      <c r="D394" s="92">
        <v>0</v>
      </c>
      <c r="E394" s="92">
        <v>0</v>
      </c>
      <c r="F394" s="92">
        <v>0</v>
      </c>
      <c r="G394" s="92">
        <v>0</v>
      </c>
      <c r="H394" s="92">
        <v>0</v>
      </c>
      <c r="I394" s="92">
        <v>0</v>
      </c>
      <c r="J394" s="92">
        <v>0</v>
      </c>
    </row>
    <row r="395" spans="1:10" x14ac:dyDescent="0.25">
      <c r="A395" s="61">
        <v>29007</v>
      </c>
      <c r="B395" s="96">
        <f t="shared" si="27"/>
        <v>1979</v>
      </c>
      <c r="C395" s="96">
        <f t="shared" si="28"/>
        <v>6</v>
      </c>
      <c r="D395" s="92">
        <v>0</v>
      </c>
      <c r="E395" s="92">
        <v>0</v>
      </c>
      <c r="F395" s="92">
        <v>0</v>
      </c>
      <c r="G395" s="92">
        <v>0</v>
      </c>
      <c r="H395" s="92">
        <v>0</v>
      </c>
      <c r="I395" s="92">
        <v>0</v>
      </c>
      <c r="J395" s="92">
        <v>0</v>
      </c>
    </row>
    <row r="396" spans="1:10" x14ac:dyDescent="0.25">
      <c r="A396" s="61">
        <v>29037</v>
      </c>
      <c r="B396" s="96">
        <f t="shared" si="27"/>
        <v>1979</v>
      </c>
      <c r="C396" s="96">
        <f t="shared" si="28"/>
        <v>7</v>
      </c>
      <c r="D396" s="92">
        <v>0</v>
      </c>
      <c r="E396" s="92">
        <v>0</v>
      </c>
      <c r="F396" s="92">
        <v>0</v>
      </c>
      <c r="G396" s="92">
        <v>0</v>
      </c>
      <c r="H396" s="92">
        <v>0</v>
      </c>
      <c r="I396" s="92">
        <v>0</v>
      </c>
      <c r="J396" s="92">
        <v>0</v>
      </c>
    </row>
    <row r="397" spans="1:10" x14ac:dyDescent="0.25">
      <c r="A397" s="61">
        <v>29068</v>
      </c>
      <c r="B397" s="96">
        <f t="shared" si="27"/>
        <v>1979</v>
      </c>
      <c r="C397" s="96">
        <f t="shared" si="28"/>
        <v>8</v>
      </c>
      <c r="D397" s="92">
        <v>0</v>
      </c>
      <c r="E397" s="92">
        <v>0</v>
      </c>
      <c r="F397" s="92">
        <v>0</v>
      </c>
      <c r="G397" s="92">
        <v>0</v>
      </c>
      <c r="H397" s="92">
        <v>0</v>
      </c>
      <c r="I397" s="92">
        <v>0</v>
      </c>
      <c r="J397" s="92">
        <v>0</v>
      </c>
    </row>
    <row r="398" spans="1:10" x14ac:dyDescent="0.25">
      <c r="A398" s="61">
        <v>29099</v>
      </c>
      <c r="B398" s="96">
        <f t="shared" si="27"/>
        <v>1979</v>
      </c>
      <c r="C398" s="96">
        <f t="shared" si="28"/>
        <v>9</v>
      </c>
      <c r="D398" s="92">
        <v>0</v>
      </c>
      <c r="E398" s="92">
        <v>0</v>
      </c>
      <c r="F398" s="92">
        <v>0</v>
      </c>
      <c r="G398" s="92">
        <v>0</v>
      </c>
      <c r="H398" s="92">
        <v>0</v>
      </c>
      <c r="I398" s="92">
        <v>0</v>
      </c>
      <c r="J398" s="92">
        <v>0</v>
      </c>
    </row>
    <row r="399" spans="1:10" x14ac:dyDescent="0.25">
      <c r="A399" s="61">
        <v>29129</v>
      </c>
      <c r="B399" s="96">
        <f t="shared" si="27"/>
        <v>1979</v>
      </c>
      <c r="C399" s="96">
        <f t="shared" si="28"/>
        <v>10</v>
      </c>
      <c r="D399" s="92">
        <v>0</v>
      </c>
      <c r="E399" s="92">
        <v>0</v>
      </c>
      <c r="F399" s="92">
        <v>0</v>
      </c>
      <c r="G399" s="92">
        <v>0</v>
      </c>
      <c r="H399" s="92">
        <v>0</v>
      </c>
      <c r="I399" s="92">
        <v>0</v>
      </c>
      <c r="J399" s="92">
        <v>0</v>
      </c>
    </row>
    <row r="400" spans="1:10" x14ac:dyDescent="0.25">
      <c r="A400" s="61">
        <v>29160</v>
      </c>
      <c r="B400" s="96">
        <f t="shared" si="27"/>
        <v>1979</v>
      </c>
      <c r="C400" s="96">
        <f t="shared" si="28"/>
        <v>11</v>
      </c>
      <c r="D400" s="92">
        <v>0</v>
      </c>
      <c r="E400" s="92">
        <v>0</v>
      </c>
      <c r="F400" s="92">
        <v>0</v>
      </c>
      <c r="G400" s="92">
        <v>0</v>
      </c>
      <c r="H400" s="92">
        <v>0</v>
      </c>
      <c r="I400" s="92">
        <v>0</v>
      </c>
      <c r="J400" s="92">
        <v>0</v>
      </c>
    </row>
    <row r="401" spans="1:10" x14ac:dyDescent="0.25">
      <c r="A401" s="61">
        <v>29190</v>
      </c>
      <c r="B401" s="96">
        <f t="shared" si="27"/>
        <v>1979</v>
      </c>
      <c r="C401" s="96">
        <f t="shared" si="28"/>
        <v>12</v>
      </c>
      <c r="D401" s="92">
        <v>0</v>
      </c>
      <c r="E401" s="92">
        <v>0</v>
      </c>
      <c r="F401" s="92">
        <v>0</v>
      </c>
      <c r="G401" s="92">
        <v>0</v>
      </c>
      <c r="H401" s="92">
        <v>0</v>
      </c>
      <c r="I401" s="92">
        <v>0</v>
      </c>
      <c r="J401" s="92">
        <v>0</v>
      </c>
    </row>
    <row r="402" spans="1:10" x14ac:dyDescent="0.25">
      <c r="A402" s="61">
        <v>29221</v>
      </c>
      <c r="B402" s="96">
        <f t="shared" si="27"/>
        <v>1980</v>
      </c>
      <c r="C402" s="96">
        <f t="shared" si="28"/>
        <v>1</v>
      </c>
      <c r="D402" s="92">
        <v>0</v>
      </c>
      <c r="E402" s="92">
        <v>0</v>
      </c>
      <c r="F402" s="92">
        <v>0</v>
      </c>
      <c r="G402" s="92">
        <v>0</v>
      </c>
      <c r="H402" s="92">
        <v>0</v>
      </c>
      <c r="I402" s="92">
        <v>0</v>
      </c>
      <c r="J402" s="92">
        <v>0</v>
      </c>
    </row>
    <row r="403" spans="1:10" x14ac:dyDescent="0.25">
      <c r="A403" s="61">
        <v>29252</v>
      </c>
      <c r="B403" s="96">
        <f t="shared" si="27"/>
        <v>1980</v>
      </c>
      <c r="C403" s="96">
        <f t="shared" si="28"/>
        <v>2</v>
      </c>
      <c r="D403" s="92">
        <v>0</v>
      </c>
      <c r="E403" s="92">
        <v>0</v>
      </c>
      <c r="F403" s="92">
        <v>0</v>
      </c>
      <c r="G403" s="92">
        <v>0</v>
      </c>
      <c r="H403" s="92">
        <v>0</v>
      </c>
      <c r="I403" s="92">
        <v>0</v>
      </c>
      <c r="J403" s="92">
        <v>0</v>
      </c>
    </row>
    <row r="404" spans="1:10" x14ac:dyDescent="0.25">
      <c r="A404" s="61">
        <v>29281</v>
      </c>
      <c r="B404" s="96">
        <f t="shared" si="27"/>
        <v>1980</v>
      </c>
      <c r="C404" s="96">
        <f t="shared" si="28"/>
        <v>3</v>
      </c>
      <c r="D404" s="92">
        <v>0</v>
      </c>
      <c r="E404" s="92">
        <v>0</v>
      </c>
      <c r="F404" s="92">
        <v>0</v>
      </c>
      <c r="G404" s="92">
        <v>0</v>
      </c>
      <c r="H404" s="92">
        <v>0</v>
      </c>
      <c r="I404" s="92">
        <v>0</v>
      </c>
      <c r="J404" s="92">
        <v>0</v>
      </c>
    </row>
    <row r="405" spans="1:10" x14ac:dyDescent="0.25">
      <c r="A405" s="61">
        <v>29312</v>
      </c>
      <c r="B405" s="96">
        <f t="shared" si="27"/>
        <v>1980</v>
      </c>
      <c r="C405" s="96">
        <f t="shared" si="28"/>
        <v>4</v>
      </c>
      <c r="D405" s="92">
        <v>705.52183386557795</v>
      </c>
      <c r="E405" s="92">
        <v>866.93942567544025</v>
      </c>
      <c r="F405" s="92">
        <v>1360.2606051392893</v>
      </c>
      <c r="G405" s="92">
        <v>1397.4410616797632</v>
      </c>
      <c r="H405" s="92">
        <v>1428.2736353962537</v>
      </c>
      <c r="I405" s="92">
        <v>2005.024131975312</v>
      </c>
      <c r="J405" s="92">
        <v>2040.3909077089338</v>
      </c>
    </row>
    <row r="406" spans="1:10" x14ac:dyDescent="0.25">
      <c r="A406" s="61">
        <v>29342</v>
      </c>
      <c r="B406" s="96">
        <f t="shared" si="27"/>
        <v>1980</v>
      </c>
      <c r="C406" s="96">
        <f t="shared" si="28"/>
        <v>5</v>
      </c>
      <c r="D406" s="92">
        <v>0</v>
      </c>
      <c r="E406" s="92">
        <v>0</v>
      </c>
      <c r="F406" s="92">
        <v>0</v>
      </c>
      <c r="G406" s="92">
        <v>0</v>
      </c>
      <c r="H406" s="92">
        <v>0</v>
      </c>
      <c r="I406" s="92">
        <v>0</v>
      </c>
      <c r="J406" s="92">
        <v>0</v>
      </c>
    </row>
    <row r="407" spans="1:10" x14ac:dyDescent="0.25">
      <c r="A407" s="61">
        <v>29373</v>
      </c>
      <c r="B407" s="96">
        <f t="shared" si="27"/>
        <v>1980</v>
      </c>
      <c r="C407" s="96">
        <f t="shared" si="28"/>
        <v>6</v>
      </c>
      <c r="D407" s="92">
        <v>0</v>
      </c>
      <c r="E407" s="92">
        <v>0</v>
      </c>
      <c r="F407" s="92">
        <v>0</v>
      </c>
      <c r="G407" s="92">
        <v>0</v>
      </c>
      <c r="H407" s="92">
        <v>0</v>
      </c>
      <c r="I407" s="92">
        <v>0</v>
      </c>
      <c r="J407" s="92">
        <v>0</v>
      </c>
    </row>
    <row r="408" spans="1:10" x14ac:dyDescent="0.25">
      <c r="A408" s="61">
        <v>29403</v>
      </c>
      <c r="B408" s="96">
        <f t="shared" si="27"/>
        <v>1980</v>
      </c>
      <c r="C408" s="96">
        <f t="shared" si="28"/>
        <v>7</v>
      </c>
      <c r="D408" s="92">
        <v>0</v>
      </c>
      <c r="E408" s="92">
        <v>0</v>
      </c>
      <c r="F408" s="92">
        <v>0</v>
      </c>
      <c r="G408" s="92">
        <v>0</v>
      </c>
      <c r="H408" s="92">
        <v>0</v>
      </c>
      <c r="I408" s="92">
        <v>0</v>
      </c>
      <c r="J408" s="92">
        <v>0</v>
      </c>
    </row>
    <row r="409" spans="1:10" x14ac:dyDescent="0.25">
      <c r="A409" s="61">
        <v>29434</v>
      </c>
      <c r="B409" s="96">
        <f t="shared" si="27"/>
        <v>1980</v>
      </c>
      <c r="C409" s="96">
        <f t="shared" si="28"/>
        <v>8</v>
      </c>
      <c r="D409" s="92">
        <v>0</v>
      </c>
      <c r="E409" s="92">
        <v>0</v>
      </c>
      <c r="F409" s="92">
        <v>0</v>
      </c>
      <c r="G409" s="92">
        <v>0</v>
      </c>
      <c r="H409" s="92">
        <v>0</v>
      </c>
      <c r="I409" s="92">
        <v>0</v>
      </c>
      <c r="J409" s="92">
        <v>0</v>
      </c>
    </row>
    <row r="410" spans="1:10" x14ac:dyDescent="0.25">
      <c r="A410" s="61">
        <v>29465</v>
      </c>
      <c r="B410" s="96">
        <f t="shared" si="27"/>
        <v>1980</v>
      </c>
      <c r="C410" s="96">
        <f t="shared" si="28"/>
        <v>9</v>
      </c>
      <c r="D410" s="92">
        <v>0</v>
      </c>
      <c r="E410" s="92">
        <v>0</v>
      </c>
      <c r="F410" s="92">
        <v>0</v>
      </c>
      <c r="G410" s="92">
        <v>0</v>
      </c>
      <c r="H410" s="92">
        <v>0</v>
      </c>
      <c r="I410" s="92">
        <v>0</v>
      </c>
      <c r="J410" s="92">
        <v>0</v>
      </c>
    </row>
    <row r="411" spans="1:10" x14ac:dyDescent="0.25">
      <c r="A411" s="61">
        <v>29495</v>
      </c>
      <c r="B411" s="96">
        <f t="shared" si="27"/>
        <v>1980</v>
      </c>
      <c r="C411" s="96">
        <f t="shared" si="28"/>
        <v>10</v>
      </c>
      <c r="D411" s="92">
        <v>0</v>
      </c>
      <c r="E411" s="92">
        <v>0</v>
      </c>
      <c r="F411" s="92">
        <v>0</v>
      </c>
      <c r="G411" s="92">
        <v>0</v>
      </c>
      <c r="H411" s="92">
        <v>0</v>
      </c>
      <c r="I411" s="92">
        <v>0</v>
      </c>
      <c r="J411" s="92">
        <v>0</v>
      </c>
    </row>
    <row r="412" spans="1:10" x14ac:dyDescent="0.25">
      <c r="A412" s="61">
        <v>29526</v>
      </c>
      <c r="B412" s="96">
        <f t="shared" si="27"/>
        <v>1980</v>
      </c>
      <c r="C412" s="96">
        <f t="shared" si="28"/>
        <v>11</v>
      </c>
      <c r="D412" s="92">
        <v>0</v>
      </c>
      <c r="E412" s="92">
        <v>0</v>
      </c>
      <c r="F412" s="92">
        <v>0</v>
      </c>
      <c r="G412" s="92">
        <v>0</v>
      </c>
      <c r="H412" s="92">
        <v>0</v>
      </c>
      <c r="I412" s="92">
        <v>0</v>
      </c>
      <c r="J412" s="92">
        <v>0</v>
      </c>
    </row>
    <row r="413" spans="1:10" x14ac:dyDescent="0.25">
      <c r="A413" s="61">
        <v>29556</v>
      </c>
      <c r="B413" s="96">
        <f t="shared" si="27"/>
        <v>1980</v>
      </c>
      <c r="C413" s="96">
        <f t="shared" si="28"/>
        <v>12</v>
      </c>
      <c r="D413" s="92">
        <v>0</v>
      </c>
      <c r="E413" s="92">
        <v>0</v>
      </c>
      <c r="F413" s="92">
        <v>0</v>
      </c>
      <c r="G413" s="92">
        <v>0</v>
      </c>
      <c r="H413" s="92">
        <v>0</v>
      </c>
      <c r="I413" s="92">
        <v>0</v>
      </c>
      <c r="J413" s="92">
        <v>0</v>
      </c>
    </row>
    <row r="414" spans="1:10" x14ac:dyDescent="0.25">
      <c r="A414" s="61">
        <v>29587</v>
      </c>
      <c r="B414" s="96">
        <f t="shared" si="27"/>
        <v>1981</v>
      </c>
      <c r="C414" s="96">
        <f t="shared" si="28"/>
        <v>1</v>
      </c>
      <c r="D414" s="92">
        <v>0</v>
      </c>
      <c r="E414" s="92">
        <v>0</v>
      </c>
      <c r="F414" s="92">
        <v>0</v>
      </c>
      <c r="G414" s="92">
        <v>0</v>
      </c>
      <c r="H414" s="92">
        <v>0</v>
      </c>
      <c r="I414" s="92">
        <v>0</v>
      </c>
      <c r="J414" s="92">
        <v>0</v>
      </c>
    </row>
    <row r="415" spans="1:10" x14ac:dyDescent="0.25">
      <c r="A415" s="61">
        <v>29618</v>
      </c>
      <c r="B415" s="96">
        <f t="shared" si="27"/>
        <v>1981</v>
      </c>
      <c r="C415" s="96">
        <f t="shared" si="28"/>
        <v>2</v>
      </c>
      <c r="D415" s="92">
        <v>0</v>
      </c>
      <c r="E415" s="92">
        <v>0</v>
      </c>
      <c r="F415" s="92">
        <v>0</v>
      </c>
      <c r="G415" s="92">
        <v>0</v>
      </c>
      <c r="H415" s="92">
        <v>0</v>
      </c>
      <c r="I415" s="92">
        <v>0</v>
      </c>
      <c r="J415" s="92">
        <v>0</v>
      </c>
    </row>
    <row r="416" spans="1:10" x14ac:dyDescent="0.25">
      <c r="A416" s="61">
        <v>29646</v>
      </c>
      <c r="B416" s="96">
        <f t="shared" si="27"/>
        <v>1981</v>
      </c>
      <c r="C416" s="96">
        <f t="shared" si="28"/>
        <v>3</v>
      </c>
      <c r="D416" s="92">
        <v>717.35180036825182</v>
      </c>
      <c r="E416" s="92">
        <v>881.475991198006</v>
      </c>
      <c r="F416" s="92">
        <v>1383.0690238462437</v>
      </c>
      <c r="G416" s="92">
        <v>1420.8729104980412</v>
      </c>
      <c r="H416" s="92">
        <v>1452.222475038556</v>
      </c>
      <c r="I416" s="92">
        <v>2038.643741149363</v>
      </c>
      <c r="J416" s="92">
        <v>2074.6035357693654</v>
      </c>
    </row>
    <row r="417" spans="1:10" x14ac:dyDescent="0.25">
      <c r="A417" s="61">
        <v>29677</v>
      </c>
      <c r="B417" s="96">
        <f t="shared" si="27"/>
        <v>1981</v>
      </c>
      <c r="C417" s="96">
        <f t="shared" si="28"/>
        <v>4</v>
      </c>
      <c r="D417" s="92">
        <v>0</v>
      </c>
      <c r="E417" s="92">
        <v>0</v>
      </c>
      <c r="F417" s="92">
        <v>0</v>
      </c>
      <c r="G417" s="92">
        <v>0</v>
      </c>
      <c r="H417" s="92">
        <v>0</v>
      </c>
      <c r="I417" s="92">
        <v>0</v>
      </c>
      <c r="J417" s="92">
        <v>0</v>
      </c>
    </row>
    <row r="418" spans="1:10" x14ac:dyDescent="0.25">
      <c r="A418" s="61">
        <v>29707</v>
      </c>
      <c r="B418" s="96">
        <f t="shared" si="27"/>
        <v>1981</v>
      </c>
      <c r="C418" s="96">
        <f t="shared" si="28"/>
        <v>5</v>
      </c>
      <c r="D418" s="92">
        <v>0</v>
      </c>
      <c r="E418" s="92">
        <v>0</v>
      </c>
      <c r="F418" s="92">
        <v>0</v>
      </c>
      <c r="G418" s="92">
        <v>0</v>
      </c>
      <c r="H418" s="92">
        <v>0</v>
      </c>
      <c r="I418" s="92">
        <v>0</v>
      </c>
      <c r="J418" s="92">
        <v>0</v>
      </c>
    </row>
    <row r="419" spans="1:10" x14ac:dyDescent="0.25">
      <c r="A419" s="61">
        <v>29738</v>
      </c>
      <c r="B419" s="96">
        <f t="shared" si="27"/>
        <v>1981</v>
      </c>
      <c r="C419" s="96">
        <f t="shared" si="28"/>
        <v>6</v>
      </c>
      <c r="D419" s="92">
        <v>0</v>
      </c>
      <c r="E419" s="92">
        <v>0</v>
      </c>
      <c r="F419" s="92">
        <v>0</v>
      </c>
      <c r="G419" s="92">
        <v>0</v>
      </c>
      <c r="H419" s="92">
        <v>0</v>
      </c>
      <c r="I419" s="92">
        <v>0</v>
      </c>
      <c r="J419" s="92">
        <v>0</v>
      </c>
    </row>
    <row r="420" spans="1:10" x14ac:dyDescent="0.25">
      <c r="A420" s="61">
        <v>29768</v>
      </c>
      <c r="B420" s="96">
        <f t="shared" si="27"/>
        <v>1981</v>
      </c>
      <c r="C420" s="96">
        <f t="shared" si="28"/>
        <v>7</v>
      </c>
      <c r="D420" s="92">
        <v>0</v>
      </c>
      <c r="E420" s="92">
        <v>0</v>
      </c>
      <c r="F420" s="92">
        <v>0</v>
      </c>
      <c r="G420" s="92">
        <v>0</v>
      </c>
      <c r="H420" s="92">
        <v>0</v>
      </c>
      <c r="I420" s="92">
        <v>0</v>
      </c>
      <c r="J420" s="92">
        <v>0</v>
      </c>
    </row>
    <row r="421" spans="1:10" x14ac:dyDescent="0.25">
      <c r="A421" s="61">
        <v>29799</v>
      </c>
      <c r="B421" s="96">
        <f t="shared" si="27"/>
        <v>1981</v>
      </c>
      <c r="C421" s="96">
        <f t="shared" si="28"/>
        <v>8</v>
      </c>
      <c r="D421" s="92">
        <v>0</v>
      </c>
      <c r="E421" s="92">
        <v>0</v>
      </c>
      <c r="F421" s="92">
        <v>0</v>
      </c>
      <c r="G421" s="92">
        <v>0</v>
      </c>
      <c r="H421" s="92">
        <v>0</v>
      </c>
      <c r="I421" s="92">
        <v>0</v>
      </c>
      <c r="J421" s="92">
        <v>0</v>
      </c>
    </row>
    <row r="422" spans="1:10" x14ac:dyDescent="0.25">
      <c r="A422" s="61">
        <v>29830</v>
      </c>
      <c r="B422" s="96">
        <f t="shared" si="27"/>
        <v>1981</v>
      </c>
      <c r="C422" s="96">
        <f t="shared" si="28"/>
        <v>9</v>
      </c>
      <c r="D422" s="92">
        <v>0</v>
      </c>
      <c r="E422" s="92">
        <v>0</v>
      </c>
      <c r="F422" s="92">
        <v>0</v>
      </c>
      <c r="G422" s="92">
        <v>0</v>
      </c>
      <c r="H422" s="92">
        <v>0</v>
      </c>
      <c r="I422" s="92">
        <v>0</v>
      </c>
      <c r="J422" s="92">
        <v>0</v>
      </c>
    </row>
    <row r="423" spans="1:10" x14ac:dyDescent="0.25">
      <c r="A423" s="61">
        <v>29860</v>
      </c>
      <c r="B423" s="96">
        <f t="shared" si="27"/>
        <v>1981</v>
      </c>
      <c r="C423" s="96">
        <f t="shared" si="28"/>
        <v>10</v>
      </c>
      <c r="D423" s="92">
        <v>0</v>
      </c>
      <c r="E423" s="92">
        <v>0</v>
      </c>
      <c r="F423" s="92">
        <v>0</v>
      </c>
      <c r="G423" s="92">
        <v>0</v>
      </c>
      <c r="H423" s="92">
        <v>0</v>
      </c>
      <c r="I423" s="92">
        <v>0</v>
      </c>
      <c r="J423" s="92">
        <v>0</v>
      </c>
    </row>
    <row r="424" spans="1:10" x14ac:dyDescent="0.25">
      <c r="A424" s="61">
        <v>29891</v>
      </c>
      <c r="B424" s="96">
        <f t="shared" si="27"/>
        <v>1981</v>
      </c>
      <c r="C424" s="96">
        <f t="shared" si="28"/>
        <v>11</v>
      </c>
      <c r="D424" s="92">
        <v>0</v>
      </c>
      <c r="E424" s="92">
        <v>0</v>
      </c>
      <c r="F424" s="92">
        <v>0</v>
      </c>
      <c r="G424" s="92">
        <v>0</v>
      </c>
      <c r="H424" s="92">
        <v>0</v>
      </c>
      <c r="I424" s="92">
        <v>0</v>
      </c>
      <c r="J424" s="92">
        <v>0</v>
      </c>
    </row>
    <row r="425" spans="1:10" x14ac:dyDescent="0.25">
      <c r="A425" s="61">
        <v>29921</v>
      </c>
      <c r="B425" s="96">
        <f t="shared" si="27"/>
        <v>1981</v>
      </c>
      <c r="C425" s="96">
        <f t="shared" si="28"/>
        <v>12</v>
      </c>
      <c r="D425" s="92">
        <v>0</v>
      </c>
      <c r="E425" s="92">
        <v>0</v>
      </c>
      <c r="F425" s="92">
        <v>0</v>
      </c>
      <c r="G425" s="92">
        <v>0</v>
      </c>
      <c r="H425" s="92">
        <v>0</v>
      </c>
      <c r="I425" s="92">
        <v>0</v>
      </c>
      <c r="J425" s="92">
        <v>0</v>
      </c>
    </row>
    <row r="426" spans="1:10" x14ac:dyDescent="0.25">
      <c r="A426" s="61">
        <v>29952</v>
      </c>
      <c r="B426" s="96">
        <f t="shared" si="27"/>
        <v>1982</v>
      </c>
      <c r="C426" s="96">
        <f t="shared" si="28"/>
        <v>1</v>
      </c>
      <c r="D426" s="92">
        <v>0</v>
      </c>
      <c r="E426" s="92">
        <v>0</v>
      </c>
      <c r="F426" s="92">
        <v>0</v>
      </c>
      <c r="G426" s="92">
        <v>0</v>
      </c>
      <c r="H426" s="92">
        <v>0</v>
      </c>
      <c r="I426" s="92">
        <v>0</v>
      </c>
      <c r="J426" s="92">
        <v>0</v>
      </c>
    </row>
    <row r="427" spans="1:10" x14ac:dyDescent="0.25">
      <c r="A427" s="61">
        <v>29983</v>
      </c>
      <c r="B427" s="96">
        <f t="shared" si="27"/>
        <v>1982</v>
      </c>
      <c r="C427" s="96">
        <f t="shared" si="28"/>
        <v>2</v>
      </c>
      <c r="D427" s="92">
        <v>0</v>
      </c>
      <c r="E427" s="92">
        <v>0</v>
      </c>
      <c r="F427" s="92">
        <v>0</v>
      </c>
      <c r="G427" s="92">
        <v>0</v>
      </c>
      <c r="H427" s="92">
        <v>0</v>
      </c>
      <c r="I427" s="92">
        <v>0</v>
      </c>
      <c r="J427" s="92">
        <v>0</v>
      </c>
    </row>
    <row r="428" spans="1:10" x14ac:dyDescent="0.25">
      <c r="A428" s="61">
        <v>30011</v>
      </c>
      <c r="B428" s="96">
        <f t="shared" si="27"/>
        <v>1982</v>
      </c>
      <c r="C428" s="96">
        <f t="shared" si="28"/>
        <v>3</v>
      </c>
      <c r="D428" s="92">
        <v>0</v>
      </c>
      <c r="E428" s="92">
        <v>0</v>
      </c>
      <c r="F428" s="92">
        <v>0</v>
      </c>
      <c r="G428" s="92">
        <v>0</v>
      </c>
      <c r="H428" s="92">
        <v>0</v>
      </c>
      <c r="I428" s="92">
        <v>0</v>
      </c>
      <c r="J428" s="92">
        <v>0</v>
      </c>
    </row>
    <row r="429" spans="1:10" x14ac:dyDescent="0.25">
      <c r="A429" s="61">
        <v>30042</v>
      </c>
      <c r="B429" s="96">
        <f t="shared" si="27"/>
        <v>1982</v>
      </c>
      <c r="C429" s="96">
        <f t="shared" si="28"/>
        <v>4</v>
      </c>
      <c r="D429" s="92">
        <v>0</v>
      </c>
      <c r="E429" s="92">
        <v>0</v>
      </c>
      <c r="F429" s="92">
        <v>0</v>
      </c>
      <c r="G429" s="92">
        <v>0</v>
      </c>
      <c r="H429" s="92">
        <v>0</v>
      </c>
      <c r="I429" s="92">
        <v>0</v>
      </c>
      <c r="J429" s="92">
        <v>0</v>
      </c>
    </row>
    <row r="430" spans="1:10" x14ac:dyDescent="0.25">
      <c r="A430" s="61">
        <v>30072</v>
      </c>
      <c r="B430" s="96">
        <f t="shared" si="27"/>
        <v>1982</v>
      </c>
      <c r="C430" s="96">
        <f t="shared" si="28"/>
        <v>5</v>
      </c>
      <c r="D430" s="92">
        <v>0</v>
      </c>
      <c r="E430" s="92">
        <v>0</v>
      </c>
      <c r="F430" s="92">
        <v>0</v>
      </c>
      <c r="G430" s="92">
        <v>0</v>
      </c>
      <c r="H430" s="92">
        <v>0</v>
      </c>
      <c r="I430" s="92">
        <v>0</v>
      </c>
      <c r="J430" s="92">
        <v>0</v>
      </c>
    </row>
    <row r="431" spans="1:10" x14ac:dyDescent="0.25">
      <c r="A431" s="61">
        <v>30103</v>
      </c>
      <c r="B431" s="96">
        <f t="shared" si="27"/>
        <v>1982</v>
      </c>
      <c r="C431" s="96">
        <f t="shared" si="28"/>
        <v>6</v>
      </c>
      <c r="D431" s="92">
        <v>0</v>
      </c>
      <c r="E431" s="92">
        <v>0</v>
      </c>
      <c r="F431" s="92">
        <v>0</v>
      </c>
      <c r="G431" s="92">
        <v>0</v>
      </c>
      <c r="H431" s="92">
        <v>0</v>
      </c>
      <c r="I431" s="92">
        <v>0</v>
      </c>
      <c r="J431" s="92">
        <v>0</v>
      </c>
    </row>
    <row r="432" spans="1:10" x14ac:dyDescent="0.25">
      <c r="A432" s="61">
        <v>30133</v>
      </c>
      <c r="B432" s="96">
        <f t="shared" si="27"/>
        <v>1982</v>
      </c>
      <c r="C432" s="96">
        <f t="shared" si="28"/>
        <v>7</v>
      </c>
      <c r="D432" s="92">
        <v>0</v>
      </c>
      <c r="E432" s="92">
        <v>0</v>
      </c>
      <c r="F432" s="92">
        <v>0</v>
      </c>
      <c r="G432" s="92">
        <v>0</v>
      </c>
      <c r="H432" s="92">
        <v>0</v>
      </c>
      <c r="I432" s="92">
        <v>0</v>
      </c>
      <c r="J432" s="92">
        <v>0</v>
      </c>
    </row>
    <row r="433" spans="1:10" x14ac:dyDescent="0.25">
      <c r="A433" s="61">
        <v>30164</v>
      </c>
      <c r="B433" s="96">
        <f t="shared" si="27"/>
        <v>1982</v>
      </c>
      <c r="C433" s="96">
        <f t="shared" si="28"/>
        <v>8</v>
      </c>
      <c r="D433" s="92">
        <v>0</v>
      </c>
      <c r="E433" s="92">
        <v>0</v>
      </c>
      <c r="F433" s="92">
        <v>0</v>
      </c>
      <c r="G433" s="92">
        <v>0</v>
      </c>
      <c r="H433" s="92">
        <v>0</v>
      </c>
      <c r="I433" s="92">
        <v>0</v>
      </c>
      <c r="J433" s="92">
        <v>0</v>
      </c>
    </row>
    <row r="434" spans="1:10" x14ac:dyDescent="0.25">
      <c r="A434" s="61">
        <v>30195</v>
      </c>
      <c r="B434" s="96">
        <f t="shared" si="27"/>
        <v>1982</v>
      </c>
      <c r="C434" s="96">
        <f t="shared" si="28"/>
        <v>9</v>
      </c>
      <c r="D434" s="92">
        <v>0</v>
      </c>
      <c r="E434" s="92">
        <v>0</v>
      </c>
      <c r="F434" s="92">
        <v>0</v>
      </c>
      <c r="G434" s="92">
        <v>0</v>
      </c>
      <c r="H434" s="92">
        <v>0</v>
      </c>
      <c r="I434" s="92">
        <v>0</v>
      </c>
      <c r="J434" s="92">
        <v>0</v>
      </c>
    </row>
    <row r="435" spans="1:10" x14ac:dyDescent="0.25">
      <c r="A435" s="61">
        <v>30225</v>
      </c>
      <c r="B435" s="96">
        <f t="shared" si="27"/>
        <v>1982</v>
      </c>
      <c r="C435" s="96">
        <f t="shared" si="28"/>
        <v>10</v>
      </c>
      <c r="D435" s="92">
        <v>0</v>
      </c>
      <c r="E435" s="92">
        <v>0</v>
      </c>
      <c r="F435" s="92">
        <v>0</v>
      </c>
      <c r="G435" s="92">
        <v>0</v>
      </c>
      <c r="H435" s="92">
        <v>0</v>
      </c>
      <c r="I435" s="92">
        <v>0</v>
      </c>
      <c r="J435" s="92">
        <v>0</v>
      </c>
    </row>
    <row r="436" spans="1:10" x14ac:dyDescent="0.25">
      <c r="A436" s="61">
        <v>30256</v>
      </c>
      <c r="B436" s="96">
        <f t="shared" si="27"/>
        <v>1982</v>
      </c>
      <c r="C436" s="96">
        <f t="shared" si="28"/>
        <v>11</v>
      </c>
      <c r="D436" s="92">
        <v>0</v>
      </c>
      <c r="E436" s="92">
        <v>0</v>
      </c>
      <c r="F436" s="92">
        <v>0</v>
      </c>
      <c r="G436" s="92">
        <v>0</v>
      </c>
      <c r="H436" s="92">
        <v>0</v>
      </c>
      <c r="I436" s="92">
        <v>0</v>
      </c>
      <c r="J436" s="92">
        <v>0</v>
      </c>
    </row>
    <row r="437" spans="1:10" x14ac:dyDescent="0.25">
      <c r="A437" s="61">
        <v>30286</v>
      </c>
      <c r="B437" s="96">
        <f t="shared" si="27"/>
        <v>1982</v>
      </c>
      <c r="C437" s="96">
        <f t="shared" si="28"/>
        <v>12</v>
      </c>
      <c r="D437" s="92">
        <v>0</v>
      </c>
      <c r="E437" s="92">
        <v>0</v>
      </c>
      <c r="F437" s="92">
        <v>0</v>
      </c>
      <c r="G437" s="92">
        <v>0</v>
      </c>
      <c r="H437" s="92">
        <v>0</v>
      </c>
      <c r="I437" s="92">
        <v>0</v>
      </c>
      <c r="J437" s="92">
        <v>0</v>
      </c>
    </row>
    <row r="438" spans="1:10" x14ac:dyDescent="0.25">
      <c r="A438" s="61">
        <v>30317</v>
      </c>
      <c r="B438" s="96">
        <f t="shared" si="27"/>
        <v>1983</v>
      </c>
      <c r="C438" s="96">
        <f t="shared" si="28"/>
        <v>1</v>
      </c>
      <c r="D438" s="92">
        <v>0</v>
      </c>
      <c r="E438" s="92">
        <v>0</v>
      </c>
      <c r="F438" s="92">
        <v>0</v>
      </c>
      <c r="G438" s="92">
        <v>0</v>
      </c>
      <c r="H438" s="92">
        <v>0</v>
      </c>
      <c r="I438" s="92">
        <v>0</v>
      </c>
      <c r="J438" s="92">
        <v>0</v>
      </c>
    </row>
    <row r="439" spans="1:10" x14ac:dyDescent="0.25">
      <c r="A439" s="61">
        <v>30348</v>
      </c>
      <c r="B439" s="96">
        <f t="shared" si="27"/>
        <v>1983</v>
      </c>
      <c r="C439" s="96">
        <f t="shared" si="28"/>
        <v>2</v>
      </c>
      <c r="D439" s="92">
        <v>0</v>
      </c>
      <c r="E439" s="92">
        <v>0</v>
      </c>
      <c r="F439" s="92">
        <v>0</v>
      </c>
      <c r="G439" s="92">
        <v>0</v>
      </c>
      <c r="H439" s="92">
        <v>0</v>
      </c>
      <c r="I439" s="92">
        <v>0</v>
      </c>
      <c r="J439" s="92">
        <v>0</v>
      </c>
    </row>
    <row r="440" spans="1:10" x14ac:dyDescent="0.25">
      <c r="A440" s="61">
        <v>30376</v>
      </c>
      <c r="B440" s="96">
        <f t="shared" si="27"/>
        <v>1983</v>
      </c>
      <c r="C440" s="96">
        <f t="shared" si="28"/>
        <v>3</v>
      </c>
      <c r="D440" s="92">
        <v>734.16189905366673</v>
      </c>
      <c r="E440" s="92">
        <v>902.13210217905566</v>
      </c>
      <c r="F440" s="92">
        <v>1415.4792398206941</v>
      </c>
      <c r="G440" s="92">
        <v>1454.1690057091264</v>
      </c>
      <c r="H440" s="92">
        <v>1486.253201811729</v>
      </c>
      <c r="I440" s="92">
        <v>2086.4163994957025</v>
      </c>
      <c r="J440" s="92">
        <v>2123.218859731041</v>
      </c>
    </row>
    <row r="441" spans="1:10" x14ac:dyDescent="0.25">
      <c r="A441" s="61">
        <v>30407</v>
      </c>
      <c r="B441" s="96">
        <f t="shared" si="27"/>
        <v>1983</v>
      </c>
      <c r="C441" s="96">
        <f t="shared" si="28"/>
        <v>4</v>
      </c>
      <c r="D441" s="92">
        <v>0</v>
      </c>
      <c r="E441" s="92">
        <v>0</v>
      </c>
      <c r="F441" s="92">
        <v>0</v>
      </c>
      <c r="G441" s="92">
        <v>0</v>
      </c>
      <c r="H441" s="92">
        <v>0</v>
      </c>
      <c r="I441" s="92">
        <v>0</v>
      </c>
      <c r="J441" s="92">
        <v>0</v>
      </c>
    </row>
    <row r="442" spans="1:10" x14ac:dyDescent="0.25">
      <c r="A442" s="61">
        <v>30437</v>
      </c>
      <c r="B442" s="96">
        <f t="shared" si="27"/>
        <v>1983</v>
      </c>
      <c r="C442" s="96">
        <f t="shared" si="28"/>
        <v>5</v>
      </c>
      <c r="D442" s="92">
        <v>0</v>
      </c>
      <c r="E442" s="92">
        <v>0</v>
      </c>
      <c r="F442" s="92">
        <v>0</v>
      </c>
      <c r="G442" s="92">
        <v>0</v>
      </c>
      <c r="H442" s="92">
        <v>0</v>
      </c>
      <c r="I442" s="92">
        <v>0</v>
      </c>
      <c r="J442" s="92">
        <v>0</v>
      </c>
    </row>
    <row r="443" spans="1:10" x14ac:dyDescent="0.25">
      <c r="A443" s="61">
        <v>30468</v>
      </c>
      <c r="B443" s="96">
        <f t="shared" si="27"/>
        <v>1983</v>
      </c>
      <c r="C443" s="96">
        <f t="shared" si="28"/>
        <v>6</v>
      </c>
      <c r="D443" s="92">
        <v>0</v>
      </c>
      <c r="E443" s="92">
        <v>0</v>
      </c>
      <c r="F443" s="92">
        <v>0</v>
      </c>
      <c r="G443" s="92">
        <v>0</v>
      </c>
      <c r="H443" s="92">
        <v>0</v>
      </c>
      <c r="I443" s="92">
        <v>0</v>
      </c>
      <c r="J443" s="92">
        <v>0</v>
      </c>
    </row>
    <row r="444" spans="1:10" x14ac:dyDescent="0.25">
      <c r="A444" s="61">
        <v>30498</v>
      </c>
      <c r="B444" s="96">
        <f t="shared" si="27"/>
        <v>1983</v>
      </c>
      <c r="C444" s="96">
        <f t="shared" si="28"/>
        <v>7</v>
      </c>
      <c r="D444" s="92">
        <v>0</v>
      </c>
      <c r="E444" s="92">
        <v>0</v>
      </c>
      <c r="F444" s="92">
        <v>0</v>
      </c>
      <c r="G444" s="92">
        <v>0</v>
      </c>
      <c r="H444" s="92">
        <v>0</v>
      </c>
      <c r="I444" s="92">
        <v>0</v>
      </c>
      <c r="J444" s="92">
        <v>0</v>
      </c>
    </row>
    <row r="445" spans="1:10" x14ac:dyDescent="0.25">
      <c r="A445" s="61">
        <v>30529</v>
      </c>
      <c r="B445" s="96">
        <f t="shared" si="27"/>
        <v>1983</v>
      </c>
      <c r="C445" s="96">
        <f t="shared" si="28"/>
        <v>8</v>
      </c>
      <c r="D445" s="92">
        <v>0</v>
      </c>
      <c r="E445" s="92">
        <v>0</v>
      </c>
      <c r="F445" s="92">
        <v>0</v>
      </c>
      <c r="G445" s="92">
        <v>0</v>
      </c>
      <c r="H445" s="92">
        <v>0</v>
      </c>
      <c r="I445" s="92">
        <v>0</v>
      </c>
      <c r="J445" s="92">
        <v>0</v>
      </c>
    </row>
    <row r="446" spans="1:10" x14ac:dyDescent="0.25">
      <c r="A446" s="61">
        <v>30560</v>
      </c>
      <c r="B446" s="96">
        <f t="shared" si="27"/>
        <v>1983</v>
      </c>
      <c r="C446" s="96">
        <f t="shared" si="28"/>
        <v>9</v>
      </c>
      <c r="D446" s="92">
        <v>0</v>
      </c>
      <c r="E446" s="92">
        <v>0</v>
      </c>
      <c r="F446" s="92">
        <v>0</v>
      </c>
      <c r="G446" s="92">
        <v>0</v>
      </c>
      <c r="H446" s="92">
        <v>0</v>
      </c>
      <c r="I446" s="92">
        <v>0</v>
      </c>
      <c r="J446" s="92">
        <v>0</v>
      </c>
    </row>
    <row r="447" spans="1:10" x14ac:dyDescent="0.25">
      <c r="A447" s="61">
        <v>30590</v>
      </c>
      <c r="B447" s="96">
        <f t="shared" si="27"/>
        <v>1983</v>
      </c>
      <c r="C447" s="96">
        <f t="shared" si="28"/>
        <v>10</v>
      </c>
      <c r="D447" s="92">
        <v>0</v>
      </c>
      <c r="E447" s="92">
        <v>0</v>
      </c>
      <c r="F447" s="92">
        <v>0</v>
      </c>
      <c r="G447" s="92">
        <v>0</v>
      </c>
      <c r="H447" s="92">
        <v>0</v>
      </c>
      <c r="I447" s="92">
        <v>0</v>
      </c>
      <c r="J447" s="92">
        <v>0</v>
      </c>
    </row>
    <row r="448" spans="1:10" x14ac:dyDescent="0.25">
      <c r="A448" s="61">
        <v>30621</v>
      </c>
      <c r="B448" s="96">
        <f t="shared" si="27"/>
        <v>1983</v>
      </c>
      <c r="C448" s="96">
        <f t="shared" si="28"/>
        <v>11</v>
      </c>
      <c r="D448" s="92">
        <v>0</v>
      </c>
      <c r="E448" s="92">
        <v>0</v>
      </c>
      <c r="F448" s="92">
        <v>0</v>
      </c>
      <c r="G448" s="92">
        <v>0</v>
      </c>
      <c r="H448" s="92">
        <v>0</v>
      </c>
      <c r="I448" s="92">
        <v>0</v>
      </c>
      <c r="J448" s="92">
        <v>0</v>
      </c>
    </row>
    <row r="449" spans="1:10" x14ac:dyDescent="0.25">
      <c r="A449" s="61">
        <v>30651</v>
      </c>
      <c r="B449" s="96">
        <f t="shared" si="27"/>
        <v>1983</v>
      </c>
      <c r="C449" s="96">
        <f t="shared" si="28"/>
        <v>12</v>
      </c>
      <c r="D449" s="92">
        <v>0</v>
      </c>
      <c r="E449" s="92">
        <v>0</v>
      </c>
      <c r="F449" s="92">
        <v>0</v>
      </c>
      <c r="G449" s="92">
        <v>0</v>
      </c>
      <c r="H449" s="92">
        <v>0</v>
      </c>
      <c r="I449" s="92">
        <v>0</v>
      </c>
      <c r="J449" s="92">
        <v>0</v>
      </c>
    </row>
    <row r="450" spans="1:10" x14ac:dyDescent="0.25">
      <c r="A450" s="61">
        <v>30682</v>
      </c>
      <c r="B450" s="96">
        <f t="shared" si="27"/>
        <v>1984</v>
      </c>
      <c r="C450" s="96">
        <f t="shared" si="28"/>
        <v>1</v>
      </c>
      <c r="D450" s="92">
        <v>0</v>
      </c>
      <c r="E450" s="92">
        <v>0</v>
      </c>
      <c r="F450" s="92">
        <v>0</v>
      </c>
      <c r="G450" s="92">
        <v>0</v>
      </c>
      <c r="H450" s="92">
        <v>0</v>
      </c>
      <c r="I450" s="92">
        <v>0</v>
      </c>
      <c r="J450" s="92">
        <v>0</v>
      </c>
    </row>
    <row r="451" spans="1:10" x14ac:dyDescent="0.25">
      <c r="A451" s="61">
        <v>30713</v>
      </c>
      <c r="B451" s="96">
        <f t="shared" si="27"/>
        <v>1984</v>
      </c>
      <c r="C451" s="96">
        <f t="shared" si="28"/>
        <v>2</v>
      </c>
      <c r="D451" s="92">
        <v>0</v>
      </c>
      <c r="E451" s="92">
        <v>0</v>
      </c>
      <c r="F451" s="92">
        <v>0</v>
      </c>
      <c r="G451" s="92">
        <v>0</v>
      </c>
      <c r="H451" s="92">
        <v>0</v>
      </c>
      <c r="I451" s="92">
        <v>0</v>
      </c>
      <c r="J451" s="92">
        <v>0</v>
      </c>
    </row>
    <row r="452" spans="1:10" x14ac:dyDescent="0.25">
      <c r="A452" s="61">
        <v>30742</v>
      </c>
      <c r="B452" s="96">
        <f t="shared" si="27"/>
        <v>1984</v>
      </c>
      <c r="C452" s="96">
        <f t="shared" si="28"/>
        <v>3</v>
      </c>
      <c r="D452" s="92">
        <v>0</v>
      </c>
      <c r="E452" s="92">
        <v>0</v>
      </c>
      <c r="F452" s="92">
        <v>0</v>
      </c>
      <c r="G452" s="92">
        <v>0</v>
      </c>
      <c r="H452" s="92">
        <v>0</v>
      </c>
      <c r="I452" s="92">
        <v>0</v>
      </c>
      <c r="J452" s="92">
        <v>0</v>
      </c>
    </row>
    <row r="453" spans="1:10" x14ac:dyDescent="0.25">
      <c r="A453" s="61">
        <v>30773</v>
      </c>
      <c r="B453" s="96">
        <f t="shared" si="27"/>
        <v>1984</v>
      </c>
      <c r="C453" s="96">
        <f t="shared" si="28"/>
        <v>4</v>
      </c>
      <c r="D453" s="92">
        <v>0</v>
      </c>
      <c r="E453" s="92">
        <v>0</v>
      </c>
      <c r="F453" s="92">
        <v>0</v>
      </c>
      <c r="G453" s="92">
        <v>0</v>
      </c>
      <c r="H453" s="92">
        <v>0</v>
      </c>
      <c r="I453" s="92">
        <v>0</v>
      </c>
      <c r="J453" s="92">
        <v>0</v>
      </c>
    </row>
    <row r="454" spans="1:10" x14ac:dyDescent="0.25">
      <c r="A454" s="61">
        <v>30803</v>
      </c>
      <c r="B454" s="96">
        <f t="shared" si="27"/>
        <v>1984</v>
      </c>
      <c r="C454" s="96">
        <f t="shared" si="28"/>
        <v>5</v>
      </c>
      <c r="D454" s="92">
        <v>0</v>
      </c>
      <c r="E454" s="92">
        <v>0</v>
      </c>
      <c r="F454" s="92">
        <v>0</v>
      </c>
      <c r="G454" s="92">
        <v>0</v>
      </c>
      <c r="H454" s="92">
        <v>0</v>
      </c>
      <c r="I454" s="92">
        <v>0</v>
      </c>
      <c r="J454" s="92">
        <v>0</v>
      </c>
    </row>
    <row r="455" spans="1:10" x14ac:dyDescent="0.25">
      <c r="A455" s="61">
        <v>30834</v>
      </c>
      <c r="B455" s="96">
        <f t="shared" ref="B455:B518" si="29">YEAR(A455)</f>
        <v>1984</v>
      </c>
      <c r="C455" s="96">
        <f t="shared" ref="C455:C518" si="30">MONTH(A455)</f>
        <v>6</v>
      </c>
      <c r="D455" s="92">
        <v>0</v>
      </c>
      <c r="E455" s="92">
        <v>0</v>
      </c>
      <c r="F455" s="92">
        <v>0</v>
      </c>
      <c r="G455" s="92">
        <v>0</v>
      </c>
      <c r="H455" s="92">
        <v>0</v>
      </c>
      <c r="I455" s="92">
        <v>0</v>
      </c>
      <c r="J455" s="92">
        <v>0</v>
      </c>
    </row>
    <row r="456" spans="1:10" x14ac:dyDescent="0.25">
      <c r="A456" s="61">
        <v>30864</v>
      </c>
      <c r="B456" s="96">
        <f t="shared" si="29"/>
        <v>1984</v>
      </c>
      <c r="C456" s="96">
        <f t="shared" si="30"/>
        <v>7</v>
      </c>
      <c r="D456" s="92">
        <v>0</v>
      </c>
      <c r="E456" s="92">
        <v>0</v>
      </c>
      <c r="F456" s="92">
        <v>0</v>
      </c>
      <c r="G456" s="92">
        <v>0</v>
      </c>
      <c r="H456" s="92">
        <v>0</v>
      </c>
      <c r="I456" s="92">
        <v>0</v>
      </c>
      <c r="J456" s="92">
        <v>0</v>
      </c>
    </row>
    <row r="457" spans="1:10" x14ac:dyDescent="0.25">
      <c r="A457" s="61">
        <v>30895</v>
      </c>
      <c r="B457" s="96">
        <f t="shared" si="29"/>
        <v>1984</v>
      </c>
      <c r="C457" s="96">
        <f t="shared" si="30"/>
        <v>8</v>
      </c>
      <c r="D457" s="92">
        <v>636.6911167157981</v>
      </c>
      <c r="E457" s="92">
        <v>782.36080665848715</v>
      </c>
      <c r="F457" s="92">
        <v>1227.5535669327728</v>
      </c>
      <c r="G457" s="92">
        <v>1261.1066977622686</v>
      </c>
      <c r="H457" s="92">
        <v>1288.9312452794115</v>
      </c>
      <c r="I457" s="92">
        <v>1809.4139576589071</v>
      </c>
      <c r="J457" s="92">
        <v>1841.330350399159</v>
      </c>
    </row>
    <row r="458" spans="1:10" x14ac:dyDescent="0.25">
      <c r="A458" s="61">
        <v>30926</v>
      </c>
      <c r="B458" s="96">
        <f t="shared" si="29"/>
        <v>1984</v>
      </c>
      <c r="C458" s="96">
        <f t="shared" si="30"/>
        <v>9</v>
      </c>
      <c r="D458" s="92">
        <v>0</v>
      </c>
      <c r="E458" s="92">
        <v>0</v>
      </c>
      <c r="F458" s="92">
        <v>0</v>
      </c>
      <c r="G458" s="92">
        <v>0</v>
      </c>
      <c r="H458" s="92">
        <v>0</v>
      </c>
      <c r="I458" s="92">
        <v>0</v>
      </c>
      <c r="J458" s="92">
        <v>0</v>
      </c>
    </row>
    <row r="459" spans="1:10" x14ac:dyDescent="0.25">
      <c r="A459" s="61">
        <v>30956</v>
      </c>
      <c r="B459" s="96">
        <f t="shared" si="29"/>
        <v>1984</v>
      </c>
      <c r="C459" s="96">
        <f t="shared" si="30"/>
        <v>10</v>
      </c>
      <c r="D459" s="92">
        <v>0</v>
      </c>
      <c r="E459" s="92">
        <v>0</v>
      </c>
      <c r="F459" s="92">
        <v>0</v>
      </c>
      <c r="G459" s="92">
        <v>0</v>
      </c>
      <c r="H459" s="92">
        <v>0</v>
      </c>
      <c r="I459" s="92">
        <v>0</v>
      </c>
      <c r="J459" s="92">
        <v>0</v>
      </c>
    </row>
    <row r="460" spans="1:10" x14ac:dyDescent="0.25">
      <c r="A460" s="61">
        <v>30987</v>
      </c>
      <c r="B460" s="96">
        <f t="shared" si="29"/>
        <v>1984</v>
      </c>
      <c r="C460" s="96">
        <f t="shared" si="30"/>
        <v>11</v>
      </c>
      <c r="D460" s="92">
        <v>0</v>
      </c>
      <c r="E460" s="92">
        <v>0</v>
      </c>
      <c r="F460" s="92">
        <v>0</v>
      </c>
      <c r="G460" s="92">
        <v>0</v>
      </c>
      <c r="H460" s="92">
        <v>0</v>
      </c>
      <c r="I460" s="92">
        <v>0</v>
      </c>
      <c r="J460" s="92">
        <v>0</v>
      </c>
    </row>
    <row r="461" spans="1:10" x14ac:dyDescent="0.25">
      <c r="A461" s="61">
        <v>31017</v>
      </c>
      <c r="B461" s="96">
        <f t="shared" si="29"/>
        <v>1984</v>
      </c>
      <c r="C461" s="96">
        <f t="shared" si="30"/>
        <v>12</v>
      </c>
      <c r="D461" s="92">
        <v>0</v>
      </c>
      <c r="E461" s="92">
        <v>0</v>
      </c>
      <c r="F461" s="92">
        <v>0</v>
      </c>
      <c r="G461" s="92">
        <v>0</v>
      </c>
      <c r="H461" s="92">
        <v>0</v>
      </c>
      <c r="I461" s="92">
        <v>0</v>
      </c>
      <c r="J461" s="92">
        <v>0</v>
      </c>
    </row>
    <row r="462" spans="1:10" x14ac:dyDescent="0.25">
      <c r="A462" s="61">
        <v>31048</v>
      </c>
      <c r="B462" s="96">
        <f t="shared" si="29"/>
        <v>1985</v>
      </c>
      <c r="C462" s="96">
        <f t="shared" si="30"/>
        <v>1</v>
      </c>
      <c r="D462" s="92">
        <v>0</v>
      </c>
      <c r="E462" s="92">
        <v>0</v>
      </c>
      <c r="F462" s="92">
        <v>0</v>
      </c>
      <c r="G462" s="92">
        <v>0</v>
      </c>
      <c r="H462" s="92">
        <v>0</v>
      </c>
      <c r="I462" s="92">
        <v>0</v>
      </c>
      <c r="J462" s="92">
        <v>0</v>
      </c>
    </row>
    <row r="463" spans="1:10" x14ac:dyDescent="0.25">
      <c r="A463" s="61">
        <v>31079</v>
      </c>
      <c r="B463" s="96">
        <f t="shared" si="29"/>
        <v>1985</v>
      </c>
      <c r="C463" s="96">
        <f t="shared" si="30"/>
        <v>2</v>
      </c>
      <c r="D463" s="92">
        <v>0</v>
      </c>
      <c r="E463" s="92">
        <v>0</v>
      </c>
      <c r="F463" s="92">
        <v>0</v>
      </c>
      <c r="G463" s="92">
        <v>0</v>
      </c>
      <c r="H463" s="92">
        <v>0</v>
      </c>
      <c r="I463" s="92">
        <v>0</v>
      </c>
      <c r="J463" s="92">
        <v>0</v>
      </c>
    </row>
    <row r="464" spans="1:10" x14ac:dyDescent="0.25">
      <c r="A464" s="61">
        <v>31107</v>
      </c>
      <c r="B464" s="96">
        <f t="shared" si="29"/>
        <v>1985</v>
      </c>
      <c r="C464" s="96">
        <f t="shared" si="30"/>
        <v>3</v>
      </c>
      <c r="D464" s="92">
        <v>0</v>
      </c>
      <c r="E464" s="92">
        <v>0</v>
      </c>
      <c r="F464" s="92">
        <v>0</v>
      </c>
      <c r="G464" s="92">
        <v>0</v>
      </c>
      <c r="H464" s="92">
        <v>0</v>
      </c>
      <c r="I464" s="92">
        <v>0</v>
      </c>
      <c r="J464" s="92">
        <v>0</v>
      </c>
    </row>
    <row r="465" spans="1:10" x14ac:dyDescent="0.25">
      <c r="A465" s="61">
        <v>31138</v>
      </c>
      <c r="B465" s="96">
        <f t="shared" si="29"/>
        <v>1985</v>
      </c>
      <c r="C465" s="96">
        <f t="shared" si="30"/>
        <v>4</v>
      </c>
      <c r="D465" s="92">
        <v>0</v>
      </c>
      <c r="E465" s="92">
        <v>0</v>
      </c>
      <c r="F465" s="92">
        <v>0</v>
      </c>
      <c r="G465" s="92">
        <v>0</v>
      </c>
      <c r="H465" s="92">
        <v>0</v>
      </c>
      <c r="I465" s="92">
        <v>0</v>
      </c>
      <c r="J465" s="92">
        <v>0</v>
      </c>
    </row>
    <row r="466" spans="1:10" x14ac:dyDescent="0.25">
      <c r="A466" s="61">
        <v>31168</v>
      </c>
      <c r="B466" s="96">
        <f t="shared" si="29"/>
        <v>1985</v>
      </c>
      <c r="C466" s="96">
        <f t="shared" si="30"/>
        <v>5</v>
      </c>
      <c r="D466" s="92">
        <v>700.29472715782038</v>
      </c>
      <c r="E466" s="92">
        <v>860.516399952283</v>
      </c>
      <c r="F466" s="92">
        <v>1350.1826359083939</v>
      </c>
      <c r="G466" s="92">
        <v>1387.0876279565566</v>
      </c>
      <c r="H466" s="92">
        <v>1417.6917677038136</v>
      </c>
      <c r="I466" s="92">
        <v>1990.1692053289723</v>
      </c>
      <c r="J466" s="92">
        <v>2025.273953862591</v>
      </c>
    </row>
    <row r="467" spans="1:10" x14ac:dyDescent="0.25">
      <c r="A467" s="61">
        <v>31199</v>
      </c>
      <c r="B467" s="96">
        <f t="shared" si="29"/>
        <v>1985</v>
      </c>
      <c r="C467" s="96">
        <f t="shared" si="30"/>
        <v>6</v>
      </c>
      <c r="D467" s="92">
        <v>0</v>
      </c>
      <c r="E467" s="92">
        <v>0</v>
      </c>
      <c r="F467" s="92">
        <v>0</v>
      </c>
      <c r="G467" s="92">
        <v>0</v>
      </c>
      <c r="H467" s="92">
        <v>0</v>
      </c>
      <c r="I467" s="92">
        <v>0</v>
      </c>
      <c r="J467" s="92">
        <v>0</v>
      </c>
    </row>
    <row r="468" spans="1:10" x14ac:dyDescent="0.25">
      <c r="A468" s="61">
        <v>31229</v>
      </c>
      <c r="B468" s="96">
        <f t="shared" si="29"/>
        <v>1985</v>
      </c>
      <c r="C468" s="96">
        <f t="shared" si="30"/>
        <v>7</v>
      </c>
      <c r="D468" s="92">
        <v>0</v>
      </c>
      <c r="E468" s="92">
        <v>0</v>
      </c>
      <c r="F468" s="92">
        <v>0</v>
      </c>
      <c r="G468" s="92">
        <v>0</v>
      </c>
      <c r="H468" s="92">
        <v>0</v>
      </c>
      <c r="I468" s="92">
        <v>0</v>
      </c>
      <c r="J468" s="92">
        <v>0</v>
      </c>
    </row>
    <row r="469" spans="1:10" x14ac:dyDescent="0.25">
      <c r="A469" s="61">
        <v>31260</v>
      </c>
      <c r="B469" s="96">
        <f t="shared" si="29"/>
        <v>1985</v>
      </c>
      <c r="C469" s="96">
        <f t="shared" si="30"/>
        <v>8</v>
      </c>
      <c r="D469" s="92">
        <v>0</v>
      </c>
      <c r="E469" s="92">
        <v>0</v>
      </c>
      <c r="F469" s="92">
        <v>0</v>
      </c>
      <c r="G469" s="92">
        <v>0</v>
      </c>
      <c r="H469" s="92">
        <v>0</v>
      </c>
      <c r="I469" s="92">
        <v>0</v>
      </c>
      <c r="J469" s="92">
        <v>0</v>
      </c>
    </row>
    <row r="470" spans="1:10" x14ac:dyDescent="0.25">
      <c r="A470" s="61">
        <v>31291</v>
      </c>
      <c r="B470" s="96">
        <f t="shared" si="29"/>
        <v>1985</v>
      </c>
      <c r="C470" s="96">
        <f t="shared" si="30"/>
        <v>9</v>
      </c>
      <c r="D470" s="92">
        <v>0</v>
      </c>
      <c r="E470" s="92">
        <v>0</v>
      </c>
      <c r="F470" s="92">
        <v>0</v>
      </c>
      <c r="G470" s="92">
        <v>0</v>
      </c>
      <c r="H470" s="92">
        <v>0</v>
      </c>
      <c r="I470" s="92">
        <v>0</v>
      </c>
      <c r="J470" s="92">
        <v>0</v>
      </c>
    </row>
    <row r="471" spans="1:10" x14ac:dyDescent="0.25">
      <c r="A471" s="61">
        <v>31321</v>
      </c>
      <c r="B471" s="96">
        <f t="shared" si="29"/>
        <v>1985</v>
      </c>
      <c r="C471" s="96">
        <f t="shared" si="30"/>
        <v>10</v>
      </c>
      <c r="D471" s="92">
        <v>0</v>
      </c>
      <c r="E471" s="92">
        <v>0</v>
      </c>
      <c r="F471" s="92">
        <v>0</v>
      </c>
      <c r="G471" s="92">
        <v>0</v>
      </c>
      <c r="H471" s="92">
        <v>0</v>
      </c>
      <c r="I471" s="92">
        <v>0</v>
      </c>
      <c r="J471" s="92">
        <v>0</v>
      </c>
    </row>
    <row r="472" spans="1:10" x14ac:dyDescent="0.25">
      <c r="A472" s="61">
        <v>31352</v>
      </c>
      <c r="B472" s="96">
        <f t="shared" si="29"/>
        <v>1985</v>
      </c>
      <c r="C472" s="96">
        <f t="shared" si="30"/>
        <v>11</v>
      </c>
      <c r="D472" s="92">
        <v>0</v>
      </c>
      <c r="E472" s="92">
        <v>0</v>
      </c>
      <c r="F472" s="92">
        <v>0</v>
      </c>
      <c r="G472" s="92">
        <v>0</v>
      </c>
      <c r="H472" s="92">
        <v>0</v>
      </c>
      <c r="I472" s="92">
        <v>0</v>
      </c>
      <c r="J472" s="92">
        <v>0</v>
      </c>
    </row>
    <row r="473" spans="1:10" x14ac:dyDescent="0.25">
      <c r="A473" s="61">
        <v>31382</v>
      </c>
      <c r="B473" s="96">
        <f t="shared" si="29"/>
        <v>1985</v>
      </c>
      <c r="C473" s="96">
        <f t="shared" si="30"/>
        <v>12</v>
      </c>
      <c r="D473" s="92">
        <v>0</v>
      </c>
      <c r="E473" s="92">
        <v>0</v>
      </c>
      <c r="F473" s="92">
        <v>0</v>
      </c>
      <c r="G473" s="92">
        <v>0</v>
      </c>
      <c r="H473" s="92">
        <v>0</v>
      </c>
      <c r="I473" s="92">
        <v>0</v>
      </c>
      <c r="J473" s="92">
        <v>0</v>
      </c>
    </row>
    <row r="474" spans="1:10" x14ac:dyDescent="0.25">
      <c r="A474" s="61">
        <v>31413</v>
      </c>
      <c r="B474" s="96">
        <f t="shared" si="29"/>
        <v>1986</v>
      </c>
      <c r="C474" s="96">
        <f t="shared" si="30"/>
        <v>1</v>
      </c>
      <c r="D474" s="92">
        <v>0</v>
      </c>
      <c r="E474" s="92">
        <v>0</v>
      </c>
      <c r="F474" s="92">
        <v>0</v>
      </c>
      <c r="G474" s="92">
        <v>0</v>
      </c>
      <c r="H474" s="92">
        <v>0</v>
      </c>
      <c r="I474" s="92">
        <v>0</v>
      </c>
      <c r="J474" s="92">
        <v>0</v>
      </c>
    </row>
    <row r="475" spans="1:10" x14ac:dyDescent="0.25">
      <c r="A475" s="61">
        <v>31444</v>
      </c>
      <c r="B475" s="96">
        <f t="shared" si="29"/>
        <v>1986</v>
      </c>
      <c r="C475" s="96">
        <f t="shared" si="30"/>
        <v>2</v>
      </c>
      <c r="D475" s="92">
        <v>0</v>
      </c>
      <c r="E475" s="92">
        <v>0</v>
      </c>
      <c r="F475" s="92">
        <v>0</v>
      </c>
      <c r="G475" s="92">
        <v>0</v>
      </c>
      <c r="H475" s="92">
        <v>0</v>
      </c>
      <c r="I475" s="92">
        <v>0</v>
      </c>
      <c r="J475" s="92">
        <v>0</v>
      </c>
    </row>
    <row r="476" spans="1:10" x14ac:dyDescent="0.25">
      <c r="A476" s="61">
        <v>31472</v>
      </c>
      <c r="B476" s="96">
        <f t="shared" si="29"/>
        <v>1986</v>
      </c>
      <c r="C476" s="96">
        <f t="shared" si="30"/>
        <v>3</v>
      </c>
      <c r="D476" s="92">
        <v>734.16189905366673</v>
      </c>
      <c r="E476" s="92">
        <v>902.13210217905566</v>
      </c>
      <c r="F476" s="92">
        <v>1415.4792398206941</v>
      </c>
      <c r="G476" s="92">
        <v>1454.1690057091264</v>
      </c>
      <c r="H476" s="92">
        <v>1486.253201811729</v>
      </c>
      <c r="I476" s="92">
        <v>2086.4163994957025</v>
      </c>
      <c r="J476" s="92">
        <v>2123.218859731041</v>
      </c>
    </row>
    <row r="477" spans="1:10" x14ac:dyDescent="0.25">
      <c r="A477" s="61">
        <v>31503</v>
      </c>
      <c r="B477" s="96">
        <f t="shared" si="29"/>
        <v>1986</v>
      </c>
      <c r="C477" s="96">
        <f t="shared" si="30"/>
        <v>4</v>
      </c>
      <c r="D477" s="92">
        <v>0</v>
      </c>
      <c r="E477" s="92">
        <v>0</v>
      </c>
      <c r="F477" s="92">
        <v>0</v>
      </c>
      <c r="G477" s="92">
        <v>0</v>
      </c>
      <c r="H477" s="92">
        <v>0</v>
      </c>
      <c r="I477" s="92">
        <v>0</v>
      </c>
      <c r="J477" s="92">
        <v>0</v>
      </c>
    </row>
    <row r="478" spans="1:10" x14ac:dyDescent="0.25">
      <c r="A478" s="61">
        <v>31533</v>
      </c>
      <c r="B478" s="96">
        <f t="shared" si="29"/>
        <v>1986</v>
      </c>
      <c r="C478" s="96">
        <f t="shared" si="30"/>
        <v>5</v>
      </c>
      <c r="D478" s="92">
        <v>0</v>
      </c>
      <c r="E478" s="92">
        <v>0</v>
      </c>
      <c r="F478" s="92">
        <v>0</v>
      </c>
      <c r="G478" s="92">
        <v>0</v>
      </c>
      <c r="H478" s="92">
        <v>0</v>
      </c>
      <c r="I478" s="92">
        <v>0</v>
      </c>
      <c r="J478" s="92">
        <v>0</v>
      </c>
    </row>
    <row r="479" spans="1:10" x14ac:dyDescent="0.25">
      <c r="A479" s="61">
        <v>31564</v>
      </c>
      <c r="B479" s="96">
        <f t="shared" si="29"/>
        <v>1986</v>
      </c>
      <c r="C479" s="96">
        <f t="shared" si="30"/>
        <v>6</v>
      </c>
      <c r="D479" s="92">
        <v>0</v>
      </c>
      <c r="E479" s="92">
        <v>0</v>
      </c>
      <c r="F479" s="92">
        <v>0</v>
      </c>
      <c r="G479" s="92">
        <v>0</v>
      </c>
      <c r="H479" s="92">
        <v>0</v>
      </c>
      <c r="I479" s="92">
        <v>0</v>
      </c>
      <c r="J479" s="92">
        <v>0</v>
      </c>
    </row>
    <row r="480" spans="1:10" x14ac:dyDescent="0.25">
      <c r="A480" s="61">
        <v>31594</v>
      </c>
      <c r="B480" s="96">
        <f t="shared" si="29"/>
        <v>1986</v>
      </c>
      <c r="C480" s="96">
        <f t="shared" si="30"/>
        <v>7</v>
      </c>
      <c r="D480" s="92">
        <v>0</v>
      </c>
      <c r="E480" s="92">
        <v>0</v>
      </c>
      <c r="F480" s="92">
        <v>0</v>
      </c>
      <c r="G480" s="92">
        <v>0</v>
      </c>
      <c r="H480" s="92">
        <v>0</v>
      </c>
      <c r="I480" s="92">
        <v>0</v>
      </c>
      <c r="J480" s="92">
        <v>0</v>
      </c>
    </row>
    <row r="481" spans="1:10" x14ac:dyDescent="0.25">
      <c r="A481" s="61">
        <v>31625</v>
      </c>
      <c r="B481" s="96">
        <f t="shared" si="29"/>
        <v>1986</v>
      </c>
      <c r="C481" s="96">
        <f t="shared" si="30"/>
        <v>8</v>
      </c>
      <c r="D481" s="92">
        <v>0</v>
      </c>
      <c r="E481" s="92">
        <v>0</v>
      </c>
      <c r="F481" s="92">
        <v>0</v>
      </c>
      <c r="G481" s="92">
        <v>0</v>
      </c>
      <c r="H481" s="92">
        <v>0</v>
      </c>
      <c r="I481" s="92">
        <v>0</v>
      </c>
      <c r="J481" s="92">
        <v>0</v>
      </c>
    </row>
    <row r="482" spans="1:10" x14ac:dyDescent="0.25">
      <c r="A482" s="61">
        <v>31656</v>
      </c>
      <c r="B482" s="96">
        <f t="shared" si="29"/>
        <v>1986</v>
      </c>
      <c r="C482" s="96">
        <f t="shared" si="30"/>
        <v>9</v>
      </c>
      <c r="D482" s="92">
        <v>0</v>
      </c>
      <c r="E482" s="92">
        <v>0</v>
      </c>
      <c r="F482" s="92">
        <v>0</v>
      </c>
      <c r="G482" s="92">
        <v>0</v>
      </c>
      <c r="H482" s="92">
        <v>0</v>
      </c>
      <c r="I482" s="92">
        <v>0</v>
      </c>
      <c r="J482" s="92">
        <v>0</v>
      </c>
    </row>
    <row r="483" spans="1:10" x14ac:dyDescent="0.25">
      <c r="A483" s="61">
        <v>31686</v>
      </c>
      <c r="B483" s="96">
        <f t="shared" si="29"/>
        <v>1986</v>
      </c>
      <c r="C483" s="96">
        <f t="shared" si="30"/>
        <v>10</v>
      </c>
      <c r="D483" s="92">
        <v>0</v>
      </c>
      <c r="E483" s="92">
        <v>0</v>
      </c>
      <c r="F483" s="92">
        <v>0</v>
      </c>
      <c r="G483" s="92">
        <v>0</v>
      </c>
      <c r="H483" s="92">
        <v>0</v>
      </c>
      <c r="I483" s="92">
        <v>0</v>
      </c>
      <c r="J483" s="92">
        <v>0</v>
      </c>
    </row>
    <row r="484" spans="1:10" x14ac:dyDescent="0.25">
      <c r="A484" s="61">
        <v>31717</v>
      </c>
      <c r="B484" s="96">
        <f t="shared" si="29"/>
        <v>1986</v>
      </c>
      <c r="C484" s="96">
        <f t="shared" si="30"/>
        <v>11</v>
      </c>
      <c r="D484" s="92">
        <v>0</v>
      </c>
      <c r="E484" s="92">
        <v>0</v>
      </c>
      <c r="F484" s="92">
        <v>0</v>
      </c>
      <c r="G484" s="92">
        <v>0</v>
      </c>
      <c r="H484" s="92">
        <v>0</v>
      </c>
      <c r="I484" s="92">
        <v>0</v>
      </c>
      <c r="J484" s="92">
        <v>0</v>
      </c>
    </row>
    <row r="485" spans="1:10" x14ac:dyDescent="0.25">
      <c r="A485" s="61">
        <v>31747</v>
      </c>
      <c r="B485" s="96">
        <f t="shared" si="29"/>
        <v>1986</v>
      </c>
      <c r="C485" s="96">
        <f t="shared" si="30"/>
        <v>12</v>
      </c>
      <c r="D485" s="92">
        <v>0</v>
      </c>
      <c r="E485" s="92">
        <v>0</v>
      </c>
      <c r="F485" s="92">
        <v>0</v>
      </c>
      <c r="G485" s="92">
        <v>0</v>
      </c>
      <c r="H485" s="92">
        <v>0</v>
      </c>
      <c r="I485" s="92">
        <v>0</v>
      </c>
      <c r="J485" s="92">
        <v>0</v>
      </c>
    </row>
    <row r="486" spans="1:10" x14ac:dyDescent="0.25">
      <c r="A486" s="61">
        <v>31778</v>
      </c>
      <c r="B486" s="96">
        <f t="shared" si="29"/>
        <v>1987</v>
      </c>
      <c r="C486" s="96">
        <f t="shared" si="30"/>
        <v>1</v>
      </c>
      <c r="D486" s="92">
        <v>0</v>
      </c>
      <c r="E486" s="92">
        <v>0</v>
      </c>
      <c r="F486" s="92">
        <v>0</v>
      </c>
      <c r="G486" s="92">
        <v>0</v>
      </c>
      <c r="H486" s="92">
        <v>0</v>
      </c>
      <c r="I486" s="92">
        <v>0</v>
      </c>
      <c r="J486" s="92">
        <v>0</v>
      </c>
    </row>
    <row r="487" spans="1:10" x14ac:dyDescent="0.25">
      <c r="A487" s="61">
        <v>31809</v>
      </c>
      <c r="B487" s="96">
        <f t="shared" si="29"/>
        <v>1987</v>
      </c>
      <c r="C487" s="96">
        <f t="shared" si="30"/>
        <v>2</v>
      </c>
      <c r="D487" s="92">
        <v>0</v>
      </c>
      <c r="E487" s="92">
        <v>0</v>
      </c>
      <c r="F487" s="92">
        <v>0</v>
      </c>
      <c r="G487" s="92">
        <v>0</v>
      </c>
      <c r="H487" s="92">
        <v>0</v>
      </c>
      <c r="I487" s="92">
        <v>0</v>
      </c>
      <c r="J487" s="92">
        <v>0</v>
      </c>
    </row>
    <row r="488" spans="1:10" x14ac:dyDescent="0.25">
      <c r="A488" s="61">
        <v>31837</v>
      </c>
      <c r="B488" s="96">
        <f t="shared" si="29"/>
        <v>1987</v>
      </c>
      <c r="C488" s="96">
        <f t="shared" si="30"/>
        <v>3</v>
      </c>
      <c r="D488" s="92">
        <v>0</v>
      </c>
      <c r="E488" s="92">
        <v>0</v>
      </c>
      <c r="F488" s="92">
        <v>0</v>
      </c>
      <c r="G488" s="92">
        <v>0</v>
      </c>
      <c r="H488" s="92">
        <v>0</v>
      </c>
      <c r="I488" s="92">
        <v>0</v>
      </c>
      <c r="J488" s="92">
        <v>0</v>
      </c>
    </row>
    <row r="489" spans="1:10" x14ac:dyDescent="0.25">
      <c r="A489" s="61">
        <v>31868</v>
      </c>
      <c r="B489" s="96">
        <f t="shared" si="29"/>
        <v>1987</v>
      </c>
      <c r="C489" s="96">
        <f t="shared" si="30"/>
        <v>4</v>
      </c>
      <c r="D489" s="92">
        <v>0</v>
      </c>
      <c r="E489" s="92">
        <v>0</v>
      </c>
      <c r="F489" s="92">
        <v>0</v>
      </c>
      <c r="G489" s="92">
        <v>0</v>
      </c>
      <c r="H489" s="92">
        <v>0</v>
      </c>
      <c r="I489" s="92">
        <v>0</v>
      </c>
      <c r="J489" s="92">
        <v>0</v>
      </c>
    </row>
    <row r="490" spans="1:10" x14ac:dyDescent="0.25">
      <c r="A490" s="61">
        <v>31898</v>
      </c>
      <c r="B490" s="96">
        <f t="shared" si="29"/>
        <v>1987</v>
      </c>
      <c r="C490" s="96">
        <f t="shared" si="30"/>
        <v>5</v>
      </c>
      <c r="D490" s="92">
        <v>0</v>
      </c>
      <c r="E490" s="92">
        <v>0</v>
      </c>
      <c r="F490" s="92">
        <v>0</v>
      </c>
      <c r="G490" s="92">
        <v>0</v>
      </c>
      <c r="H490" s="92">
        <v>0</v>
      </c>
      <c r="I490" s="92">
        <v>0</v>
      </c>
      <c r="J490" s="92">
        <v>0</v>
      </c>
    </row>
    <row r="491" spans="1:10" x14ac:dyDescent="0.25">
      <c r="A491" s="61">
        <v>31929</v>
      </c>
      <c r="B491" s="96">
        <f t="shared" si="29"/>
        <v>1987</v>
      </c>
      <c r="C491" s="96">
        <f t="shared" si="30"/>
        <v>6</v>
      </c>
      <c r="D491" s="92">
        <v>0</v>
      </c>
      <c r="E491" s="92">
        <v>0</v>
      </c>
      <c r="F491" s="92">
        <v>0</v>
      </c>
      <c r="G491" s="92">
        <v>0</v>
      </c>
      <c r="H491" s="92">
        <v>0</v>
      </c>
      <c r="I491" s="92">
        <v>0</v>
      </c>
      <c r="J491" s="92">
        <v>0</v>
      </c>
    </row>
    <row r="492" spans="1:10" x14ac:dyDescent="0.25">
      <c r="A492" s="61">
        <v>31959</v>
      </c>
      <c r="B492" s="96">
        <f t="shared" si="29"/>
        <v>1987</v>
      </c>
      <c r="C492" s="96">
        <f t="shared" si="30"/>
        <v>7</v>
      </c>
      <c r="D492" s="92">
        <v>0</v>
      </c>
      <c r="E492" s="92">
        <v>0</v>
      </c>
      <c r="F492" s="92">
        <v>0</v>
      </c>
      <c r="G492" s="92">
        <v>0</v>
      </c>
      <c r="H492" s="92">
        <v>0</v>
      </c>
      <c r="I492" s="92">
        <v>0</v>
      </c>
      <c r="J492" s="92">
        <v>0</v>
      </c>
    </row>
    <row r="493" spans="1:10" x14ac:dyDescent="0.25">
      <c r="A493" s="61">
        <v>31990</v>
      </c>
      <c r="B493" s="96">
        <f t="shared" si="29"/>
        <v>1987</v>
      </c>
      <c r="C493" s="96">
        <f t="shared" si="30"/>
        <v>8</v>
      </c>
      <c r="D493" s="92">
        <v>636.6911167157981</v>
      </c>
      <c r="E493" s="92">
        <v>782.36080665848715</v>
      </c>
      <c r="F493" s="92">
        <v>1227.5535669327728</v>
      </c>
      <c r="G493" s="92">
        <v>1261.1066977622686</v>
      </c>
      <c r="H493" s="92">
        <v>1288.9312452794115</v>
      </c>
      <c r="I493" s="92">
        <v>1809.4139576589071</v>
      </c>
      <c r="J493" s="92">
        <v>1841.330350399159</v>
      </c>
    </row>
    <row r="494" spans="1:10" x14ac:dyDescent="0.25">
      <c r="A494" s="61">
        <v>32021</v>
      </c>
      <c r="B494" s="96">
        <f t="shared" si="29"/>
        <v>1987</v>
      </c>
      <c r="C494" s="96">
        <f t="shared" si="30"/>
        <v>9</v>
      </c>
      <c r="D494" s="92">
        <v>0</v>
      </c>
      <c r="E494" s="92">
        <v>0</v>
      </c>
      <c r="F494" s="92">
        <v>0</v>
      </c>
      <c r="G494" s="92">
        <v>0</v>
      </c>
      <c r="H494" s="92">
        <v>0</v>
      </c>
      <c r="I494" s="92">
        <v>0</v>
      </c>
      <c r="J494" s="92">
        <v>0</v>
      </c>
    </row>
    <row r="495" spans="1:10" x14ac:dyDescent="0.25">
      <c r="A495" s="61">
        <v>32051</v>
      </c>
      <c r="B495" s="96">
        <f t="shared" si="29"/>
        <v>1987</v>
      </c>
      <c r="C495" s="96">
        <f t="shared" si="30"/>
        <v>10</v>
      </c>
      <c r="D495" s="92">
        <v>0</v>
      </c>
      <c r="E495" s="92">
        <v>0</v>
      </c>
      <c r="F495" s="92">
        <v>0</v>
      </c>
      <c r="G495" s="92">
        <v>0</v>
      </c>
      <c r="H495" s="92">
        <v>0</v>
      </c>
      <c r="I495" s="92">
        <v>0</v>
      </c>
      <c r="J495" s="92">
        <v>0</v>
      </c>
    </row>
    <row r="496" spans="1:10" x14ac:dyDescent="0.25">
      <c r="A496" s="61">
        <v>32082</v>
      </c>
      <c r="B496" s="96">
        <f t="shared" si="29"/>
        <v>1987</v>
      </c>
      <c r="C496" s="96">
        <f t="shared" si="30"/>
        <v>11</v>
      </c>
      <c r="D496" s="92">
        <v>0</v>
      </c>
      <c r="E496" s="92">
        <v>0</v>
      </c>
      <c r="F496" s="92">
        <v>0</v>
      </c>
      <c r="G496" s="92">
        <v>0</v>
      </c>
      <c r="H496" s="92">
        <v>0</v>
      </c>
      <c r="I496" s="92">
        <v>0</v>
      </c>
      <c r="J496" s="92">
        <v>0</v>
      </c>
    </row>
    <row r="497" spans="1:10" x14ac:dyDescent="0.25">
      <c r="A497" s="61">
        <v>32112</v>
      </c>
      <c r="B497" s="96">
        <f t="shared" si="29"/>
        <v>1987</v>
      </c>
      <c r="C497" s="96">
        <f t="shared" si="30"/>
        <v>12</v>
      </c>
      <c r="D497" s="92">
        <v>0</v>
      </c>
      <c r="E497" s="92">
        <v>0</v>
      </c>
      <c r="F497" s="92">
        <v>0</v>
      </c>
      <c r="G497" s="92">
        <v>0</v>
      </c>
      <c r="H497" s="92">
        <v>0</v>
      </c>
      <c r="I497" s="92">
        <v>0</v>
      </c>
      <c r="J497" s="92">
        <v>0</v>
      </c>
    </row>
    <row r="498" spans="1:10" x14ac:dyDescent="0.25">
      <c r="A498" s="61">
        <v>32143</v>
      </c>
      <c r="B498" s="96">
        <f t="shared" si="29"/>
        <v>1988</v>
      </c>
      <c r="C498" s="96">
        <f t="shared" si="30"/>
        <v>1</v>
      </c>
      <c r="D498" s="92">
        <v>0</v>
      </c>
      <c r="E498" s="92">
        <v>0</v>
      </c>
      <c r="F498" s="92">
        <v>0</v>
      </c>
      <c r="G498" s="92">
        <v>0</v>
      </c>
      <c r="H498" s="92">
        <v>0</v>
      </c>
      <c r="I498" s="92">
        <v>0</v>
      </c>
      <c r="J498" s="92">
        <v>0</v>
      </c>
    </row>
    <row r="499" spans="1:10" x14ac:dyDescent="0.25">
      <c r="A499" s="61">
        <v>32174</v>
      </c>
      <c r="B499" s="96">
        <f t="shared" si="29"/>
        <v>1988</v>
      </c>
      <c r="C499" s="96">
        <f t="shared" si="30"/>
        <v>2</v>
      </c>
      <c r="D499" s="92">
        <v>0</v>
      </c>
      <c r="E499" s="92">
        <v>0</v>
      </c>
      <c r="F499" s="92">
        <v>0</v>
      </c>
      <c r="G499" s="92">
        <v>0</v>
      </c>
      <c r="H499" s="92">
        <v>0</v>
      </c>
      <c r="I499" s="92">
        <v>0</v>
      </c>
      <c r="J499" s="92">
        <v>0</v>
      </c>
    </row>
    <row r="500" spans="1:10" x14ac:dyDescent="0.25">
      <c r="A500" s="61">
        <v>32203</v>
      </c>
      <c r="B500" s="96">
        <f t="shared" si="29"/>
        <v>1988</v>
      </c>
      <c r="C500" s="96">
        <f t="shared" si="30"/>
        <v>3</v>
      </c>
      <c r="D500" s="92">
        <v>738.20156702753127</v>
      </c>
      <c r="E500" s="92">
        <v>907.09601295413859</v>
      </c>
      <c r="F500" s="92">
        <v>1423.2678027523095</v>
      </c>
      <c r="G500" s="92">
        <v>1462.1704560275393</v>
      </c>
      <c r="H500" s="92">
        <v>1494.4311928899251</v>
      </c>
      <c r="I500" s="92">
        <v>2097.8967412569036</v>
      </c>
      <c r="J500" s="92">
        <v>2134.9017041284642</v>
      </c>
    </row>
    <row r="501" spans="1:10" x14ac:dyDescent="0.25">
      <c r="A501" s="61">
        <v>32234</v>
      </c>
      <c r="B501" s="96">
        <f t="shared" si="29"/>
        <v>1988</v>
      </c>
      <c r="C501" s="96">
        <f t="shared" si="30"/>
        <v>4</v>
      </c>
      <c r="D501" s="92">
        <v>0</v>
      </c>
      <c r="E501" s="92">
        <v>0</v>
      </c>
      <c r="F501" s="92">
        <v>0</v>
      </c>
      <c r="G501" s="92">
        <v>0</v>
      </c>
      <c r="H501" s="92">
        <v>0</v>
      </c>
      <c r="I501" s="92">
        <v>0</v>
      </c>
      <c r="J501" s="92">
        <v>0</v>
      </c>
    </row>
    <row r="502" spans="1:10" x14ac:dyDescent="0.25">
      <c r="A502" s="61">
        <v>32264</v>
      </c>
      <c r="B502" s="96">
        <f t="shared" si="29"/>
        <v>1988</v>
      </c>
      <c r="C502" s="96">
        <f t="shared" si="30"/>
        <v>5</v>
      </c>
      <c r="D502" s="92">
        <v>0</v>
      </c>
      <c r="E502" s="92">
        <v>0</v>
      </c>
      <c r="F502" s="92">
        <v>0</v>
      </c>
      <c r="G502" s="92">
        <v>0</v>
      </c>
      <c r="H502" s="92">
        <v>0</v>
      </c>
      <c r="I502" s="92">
        <v>0</v>
      </c>
      <c r="J502" s="92">
        <v>0</v>
      </c>
    </row>
    <row r="503" spans="1:10" x14ac:dyDescent="0.25">
      <c r="A503" s="61">
        <v>32295</v>
      </c>
      <c r="B503" s="96">
        <f t="shared" si="29"/>
        <v>1988</v>
      </c>
      <c r="C503" s="96">
        <f t="shared" si="30"/>
        <v>6</v>
      </c>
      <c r="D503" s="92">
        <v>0</v>
      </c>
      <c r="E503" s="92">
        <v>0</v>
      </c>
      <c r="F503" s="92">
        <v>0</v>
      </c>
      <c r="G503" s="92">
        <v>0</v>
      </c>
      <c r="H503" s="92">
        <v>0</v>
      </c>
      <c r="I503" s="92">
        <v>0</v>
      </c>
      <c r="J503" s="92">
        <v>0</v>
      </c>
    </row>
    <row r="504" spans="1:10" x14ac:dyDescent="0.25">
      <c r="A504" s="61">
        <v>32325</v>
      </c>
      <c r="B504" s="96">
        <f t="shared" si="29"/>
        <v>1988</v>
      </c>
      <c r="C504" s="96">
        <f t="shared" si="30"/>
        <v>7</v>
      </c>
      <c r="D504" s="92">
        <v>0</v>
      </c>
      <c r="E504" s="92">
        <v>0</v>
      </c>
      <c r="F504" s="92">
        <v>0</v>
      </c>
      <c r="G504" s="92">
        <v>0</v>
      </c>
      <c r="H504" s="92">
        <v>0</v>
      </c>
      <c r="I504" s="92">
        <v>0</v>
      </c>
      <c r="J504" s="92">
        <v>0</v>
      </c>
    </row>
    <row r="505" spans="1:10" x14ac:dyDescent="0.25">
      <c r="A505" s="61">
        <v>32356</v>
      </c>
      <c r="B505" s="96">
        <f t="shared" si="29"/>
        <v>1988</v>
      </c>
      <c r="C505" s="96">
        <f t="shared" si="30"/>
        <v>8</v>
      </c>
      <c r="D505" s="92">
        <v>0</v>
      </c>
      <c r="E505" s="92">
        <v>0</v>
      </c>
      <c r="F505" s="92">
        <v>0</v>
      </c>
      <c r="G505" s="92">
        <v>0</v>
      </c>
      <c r="H505" s="92">
        <v>0</v>
      </c>
      <c r="I505" s="92">
        <v>0</v>
      </c>
      <c r="J505" s="92">
        <v>0</v>
      </c>
    </row>
    <row r="506" spans="1:10" x14ac:dyDescent="0.25">
      <c r="A506" s="61">
        <v>32387</v>
      </c>
      <c r="B506" s="96">
        <f t="shared" si="29"/>
        <v>1988</v>
      </c>
      <c r="C506" s="96">
        <f t="shared" si="30"/>
        <v>9</v>
      </c>
      <c r="D506" s="92">
        <v>0</v>
      </c>
      <c r="E506" s="92">
        <v>0</v>
      </c>
      <c r="F506" s="92">
        <v>0</v>
      </c>
      <c r="G506" s="92">
        <v>0</v>
      </c>
      <c r="H506" s="92">
        <v>0</v>
      </c>
      <c r="I506" s="92">
        <v>0</v>
      </c>
      <c r="J506" s="92">
        <v>0</v>
      </c>
    </row>
    <row r="507" spans="1:10" x14ac:dyDescent="0.25">
      <c r="A507" s="61">
        <v>32417</v>
      </c>
      <c r="B507" s="96">
        <f t="shared" si="29"/>
        <v>1988</v>
      </c>
      <c r="C507" s="96">
        <f t="shared" si="30"/>
        <v>10</v>
      </c>
      <c r="D507" s="92">
        <v>0</v>
      </c>
      <c r="E507" s="92">
        <v>0</v>
      </c>
      <c r="F507" s="92">
        <v>0</v>
      </c>
      <c r="G507" s="92">
        <v>0</v>
      </c>
      <c r="H507" s="92">
        <v>0</v>
      </c>
      <c r="I507" s="92">
        <v>0</v>
      </c>
      <c r="J507" s="92">
        <v>0</v>
      </c>
    </row>
    <row r="508" spans="1:10" x14ac:dyDescent="0.25">
      <c r="A508" s="61">
        <v>32448</v>
      </c>
      <c r="B508" s="96">
        <f t="shared" si="29"/>
        <v>1988</v>
      </c>
      <c r="C508" s="96">
        <f t="shared" si="30"/>
        <v>11</v>
      </c>
      <c r="D508" s="92">
        <v>0</v>
      </c>
      <c r="E508" s="92">
        <v>0</v>
      </c>
      <c r="F508" s="92">
        <v>0</v>
      </c>
      <c r="G508" s="92">
        <v>0</v>
      </c>
      <c r="H508" s="92">
        <v>0</v>
      </c>
      <c r="I508" s="92">
        <v>0</v>
      </c>
      <c r="J508" s="92">
        <v>0</v>
      </c>
    </row>
    <row r="509" spans="1:10" x14ac:dyDescent="0.25">
      <c r="A509" s="61">
        <v>32478</v>
      </c>
      <c r="B509" s="96">
        <f t="shared" si="29"/>
        <v>1988</v>
      </c>
      <c r="C509" s="96">
        <f t="shared" si="30"/>
        <v>12</v>
      </c>
      <c r="D509" s="92">
        <v>0</v>
      </c>
      <c r="E509" s="92">
        <v>0</v>
      </c>
      <c r="F509" s="92">
        <v>0</v>
      </c>
      <c r="G509" s="92">
        <v>0</v>
      </c>
      <c r="H509" s="92">
        <v>0</v>
      </c>
      <c r="I509" s="92">
        <v>0</v>
      </c>
      <c r="J509" s="92">
        <v>0</v>
      </c>
    </row>
    <row r="510" spans="1:10" x14ac:dyDescent="0.25">
      <c r="A510" s="61">
        <v>32509</v>
      </c>
      <c r="B510" s="96">
        <f t="shared" si="29"/>
        <v>1989</v>
      </c>
      <c r="C510" s="96">
        <f t="shared" si="30"/>
        <v>1</v>
      </c>
      <c r="D510" s="92">
        <v>0</v>
      </c>
      <c r="E510" s="92">
        <v>0</v>
      </c>
      <c r="F510" s="92">
        <v>0</v>
      </c>
      <c r="G510" s="92">
        <v>0</v>
      </c>
      <c r="H510" s="92">
        <v>0</v>
      </c>
      <c r="I510" s="92">
        <v>0</v>
      </c>
      <c r="J510" s="92">
        <v>0</v>
      </c>
    </row>
    <row r="511" spans="1:10" x14ac:dyDescent="0.25">
      <c r="A511" s="61">
        <v>32540</v>
      </c>
      <c r="B511" s="96">
        <f t="shared" si="29"/>
        <v>1989</v>
      </c>
      <c r="C511" s="96">
        <f t="shared" si="30"/>
        <v>2</v>
      </c>
      <c r="D511" s="92">
        <v>0</v>
      </c>
      <c r="E511" s="92">
        <v>0</v>
      </c>
      <c r="F511" s="92">
        <v>0</v>
      </c>
      <c r="G511" s="92">
        <v>0</v>
      </c>
      <c r="H511" s="92">
        <v>0</v>
      </c>
      <c r="I511" s="92">
        <v>0</v>
      </c>
      <c r="J511" s="92">
        <v>0</v>
      </c>
    </row>
    <row r="512" spans="1:10" x14ac:dyDescent="0.25">
      <c r="A512" s="61">
        <v>32568</v>
      </c>
      <c r="B512" s="96">
        <f t="shared" si="29"/>
        <v>1989</v>
      </c>
      <c r="C512" s="96">
        <f t="shared" si="30"/>
        <v>3</v>
      </c>
      <c r="D512" s="92">
        <v>738.20156702753127</v>
      </c>
      <c r="E512" s="92">
        <v>907.09601295413859</v>
      </c>
      <c r="F512" s="92">
        <v>1423.2678027523095</v>
      </c>
      <c r="G512" s="92">
        <v>1462.1704560275393</v>
      </c>
      <c r="H512" s="92">
        <v>1494.4311928899251</v>
      </c>
      <c r="I512" s="92">
        <v>2097.8967412569036</v>
      </c>
      <c r="J512" s="92">
        <v>2134.9017041284642</v>
      </c>
    </row>
    <row r="513" spans="1:10" x14ac:dyDescent="0.25">
      <c r="A513" s="61">
        <v>32599</v>
      </c>
      <c r="B513" s="96">
        <f t="shared" si="29"/>
        <v>1989</v>
      </c>
      <c r="C513" s="96">
        <f t="shared" si="30"/>
        <v>4</v>
      </c>
      <c r="D513" s="92">
        <v>0</v>
      </c>
      <c r="E513" s="92">
        <v>0</v>
      </c>
      <c r="F513" s="92">
        <v>0</v>
      </c>
      <c r="G513" s="92">
        <v>0</v>
      </c>
      <c r="H513" s="92">
        <v>0</v>
      </c>
      <c r="I513" s="92">
        <v>0</v>
      </c>
      <c r="J513" s="92">
        <v>0</v>
      </c>
    </row>
    <row r="514" spans="1:10" x14ac:dyDescent="0.25">
      <c r="A514" s="61">
        <v>32629</v>
      </c>
      <c r="B514" s="96">
        <f t="shared" si="29"/>
        <v>1989</v>
      </c>
      <c r="C514" s="96">
        <f t="shared" si="30"/>
        <v>5</v>
      </c>
      <c r="D514" s="92">
        <v>0</v>
      </c>
      <c r="E514" s="92">
        <v>0</v>
      </c>
      <c r="F514" s="92">
        <v>0</v>
      </c>
      <c r="G514" s="92">
        <v>0</v>
      </c>
      <c r="H514" s="92">
        <v>0</v>
      </c>
      <c r="I514" s="92">
        <v>0</v>
      </c>
      <c r="J514" s="92">
        <v>0</v>
      </c>
    </row>
    <row r="515" spans="1:10" x14ac:dyDescent="0.25">
      <c r="A515" s="61">
        <v>32660</v>
      </c>
      <c r="B515" s="96">
        <f t="shared" si="29"/>
        <v>1989</v>
      </c>
      <c r="C515" s="96">
        <f t="shared" si="30"/>
        <v>6</v>
      </c>
      <c r="D515" s="92">
        <v>0</v>
      </c>
      <c r="E515" s="92">
        <v>0</v>
      </c>
      <c r="F515" s="92">
        <v>0</v>
      </c>
      <c r="G515" s="92">
        <v>0</v>
      </c>
      <c r="H515" s="92">
        <v>0</v>
      </c>
      <c r="I515" s="92">
        <v>0</v>
      </c>
      <c r="J515" s="92">
        <v>0</v>
      </c>
    </row>
    <row r="516" spans="1:10" x14ac:dyDescent="0.25">
      <c r="A516" s="61">
        <v>32690</v>
      </c>
      <c r="B516" s="96">
        <f t="shared" si="29"/>
        <v>1989</v>
      </c>
      <c r="C516" s="96">
        <f t="shared" si="30"/>
        <v>7</v>
      </c>
      <c r="D516" s="92">
        <v>0</v>
      </c>
      <c r="E516" s="92">
        <v>0</v>
      </c>
      <c r="F516" s="92">
        <v>0</v>
      </c>
      <c r="G516" s="92">
        <v>0</v>
      </c>
      <c r="H516" s="92">
        <v>0</v>
      </c>
      <c r="I516" s="92">
        <v>0</v>
      </c>
      <c r="J516" s="92">
        <v>0</v>
      </c>
    </row>
    <row r="517" spans="1:10" x14ac:dyDescent="0.25">
      <c r="A517" s="61">
        <v>32721</v>
      </c>
      <c r="B517" s="96">
        <f t="shared" si="29"/>
        <v>1989</v>
      </c>
      <c r="C517" s="96">
        <f t="shared" si="30"/>
        <v>8</v>
      </c>
      <c r="D517" s="92">
        <v>0</v>
      </c>
      <c r="E517" s="92">
        <v>0</v>
      </c>
      <c r="F517" s="92">
        <v>0</v>
      </c>
      <c r="G517" s="92">
        <v>0</v>
      </c>
      <c r="H517" s="92">
        <v>0</v>
      </c>
      <c r="I517" s="92">
        <v>0</v>
      </c>
      <c r="J517" s="92">
        <v>0</v>
      </c>
    </row>
    <row r="518" spans="1:10" x14ac:dyDescent="0.25">
      <c r="A518" s="61">
        <v>32752</v>
      </c>
      <c r="B518" s="96">
        <f t="shared" si="29"/>
        <v>1989</v>
      </c>
      <c r="C518" s="96">
        <f t="shared" si="30"/>
        <v>9</v>
      </c>
      <c r="D518" s="92">
        <v>0</v>
      </c>
      <c r="E518" s="92">
        <v>0</v>
      </c>
      <c r="F518" s="92">
        <v>0</v>
      </c>
      <c r="G518" s="92">
        <v>0</v>
      </c>
      <c r="H518" s="92">
        <v>0</v>
      </c>
      <c r="I518" s="92">
        <v>0</v>
      </c>
      <c r="J518" s="92">
        <v>0</v>
      </c>
    </row>
    <row r="519" spans="1:10" x14ac:dyDescent="0.25">
      <c r="A519" s="61">
        <v>32782</v>
      </c>
      <c r="B519" s="96">
        <f t="shared" ref="B519:B581" si="31">YEAR(A519)</f>
        <v>1989</v>
      </c>
      <c r="C519" s="96">
        <f t="shared" ref="C519:C581" si="32">MONTH(A519)</f>
        <v>10</v>
      </c>
      <c r="D519" s="92">
        <v>0</v>
      </c>
      <c r="E519" s="92">
        <v>0</v>
      </c>
      <c r="F519" s="92">
        <v>0</v>
      </c>
      <c r="G519" s="92">
        <v>0</v>
      </c>
      <c r="H519" s="92">
        <v>0</v>
      </c>
      <c r="I519" s="92">
        <v>0</v>
      </c>
      <c r="J519" s="92">
        <v>0</v>
      </c>
    </row>
    <row r="520" spans="1:10" x14ac:dyDescent="0.25">
      <c r="A520" s="61">
        <v>32813</v>
      </c>
      <c r="B520" s="96">
        <f t="shared" si="31"/>
        <v>1989</v>
      </c>
      <c r="C520" s="96">
        <f t="shared" si="32"/>
        <v>11</v>
      </c>
      <c r="D520" s="92">
        <v>0</v>
      </c>
      <c r="E520" s="92">
        <v>0</v>
      </c>
      <c r="F520" s="92">
        <v>0</v>
      </c>
      <c r="G520" s="92">
        <v>0</v>
      </c>
      <c r="H520" s="92">
        <v>0</v>
      </c>
      <c r="I520" s="92">
        <v>0</v>
      </c>
      <c r="J520" s="92">
        <v>0</v>
      </c>
    </row>
    <row r="521" spans="1:10" x14ac:dyDescent="0.25">
      <c r="A521" s="61">
        <v>32843</v>
      </c>
      <c r="B521" s="96">
        <f t="shared" si="31"/>
        <v>1989</v>
      </c>
      <c r="C521" s="96">
        <f t="shared" si="32"/>
        <v>12</v>
      </c>
      <c r="D521" s="92">
        <v>0</v>
      </c>
      <c r="E521" s="92">
        <v>0</v>
      </c>
      <c r="F521" s="92">
        <v>0</v>
      </c>
      <c r="G521" s="92">
        <v>0</v>
      </c>
      <c r="H521" s="92">
        <v>0</v>
      </c>
      <c r="I521" s="92">
        <v>0</v>
      </c>
      <c r="J521" s="92">
        <v>0</v>
      </c>
    </row>
    <row r="522" spans="1:10" x14ac:dyDescent="0.25">
      <c r="A522" s="61">
        <v>32874</v>
      </c>
      <c r="B522" s="96">
        <f t="shared" si="31"/>
        <v>1990</v>
      </c>
      <c r="C522" s="96">
        <f t="shared" si="32"/>
        <v>1</v>
      </c>
      <c r="D522" s="92">
        <v>0</v>
      </c>
      <c r="E522" s="92">
        <v>0</v>
      </c>
      <c r="F522" s="92">
        <v>0</v>
      </c>
      <c r="G522" s="92">
        <v>0</v>
      </c>
      <c r="H522" s="92">
        <v>0</v>
      </c>
      <c r="I522" s="92">
        <v>0</v>
      </c>
      <c r="J522" s="92">
        <v>0</v>
      </c>
    </row>
    <row r="523" spans="1:10" x14ac:dyDescent="0.25">
      <c r="A523" s="61">
        <v>32905</v>
      </c>
      <c r="B523" s="96">
        <f t="shared" si="31"/>
        <v>1990</v>
      </c>
      <c r="C523" s="96">
        <f t="shared" si="32"/>
        <v>2</v>
      </c>
      <c r="D523" s="92">
        <v>0</v>
      </c>
      <c r="E523" s="92">
        <v>0</v>
      </c>
      <c r="F523" s="92">
        <v>0</v>
      </c>
      <c r="G523" s="92">
        <v>0</v>
      </c>
      <c r="H523" s="92">
        <v>0</v>
      </c>
      <c r="I523" s="92">
        <v>0</v>
      </c>
      <c r="J523" s="92">
        <v>0</v>
      </c>
    </row>
    <row r="524" spans="1:10" x14ac:dyDescent="0.25">
      <c r="A524" s="61">
        <v>32933</v>
      </c>
      <c r="B524" s="96">
        <f t="shared" si="31"/>
        <v>1990</v>
      </c>
      <c r="C524" s="96">
        <f t="shared" si="32"/>
        <v>3</v>
      </c>
      <c r="D524" s="92">
        <v>738.20156702753127</v>
      </c>
      <c r="E524" s="92">
        <v>907.09601295413859</v>
      </c>
      <c r="F524" s="92">
        <v>1423.2678027523095</v>
      </c>
      <c r="G524" s="92">
        <v>1462.1704560275393</v>
      </c>
      <c r="H524" s="92">
        <v>1494.4311928899251</v>
      </c>
      <c r="I524" s="92">
        <v>2097.8967412569036</v>
      </c>
      <c r="J524" s="92">
        <v>2134.9017041284642</v>
      </c>
    </row>
    <row r="525" spans="1:10" x14ac:dyDescent="0.25">
      <c r="A525" s="61">
        <v>32964</v>
      </c>
      <c r="B525" s="96">
        <f t="shared" si="31"/>
        <v>1990</v>
      </c>
      <c r="C525" s="96">
        <f t="shared" si="32"/>
        <v>4</v>
      </c>
      <c r="D525" s="92">
        <v>0</v>
      </c>
      <c r="E525" s="92">
        <v>0</v>
      </c>
      <c r="F525" s="92">
        <v>0</v>
      </c>
      <c r="G525" s="92">
        <v>0</v>
      </c>
      <c r="H525" s="92">
        <v>0</v>
      </c>
      <c r="I525" s="92">
        <v>0</v>
      </c>
      <c r="J525" s="92">
        <v>0</v>
      </c>
    </row>
    <row r="526" spans="1:10" x14ac:dyDescent="0.25">
      <c r="A526" s="61">
        <v>32994</v>
      </c>
      <c r="B526" s="96">
        <f t="shared" si="31"/>
        <v>1990</v>
      </c>
      <c r="C526" s="96">
        <f t="shared" si="32"/>
        <v>5</v>
      </c>
      <c r="D526" s="92">
        <v>0</v>
      </c>
      <c r="E526" s="92">
        <v>0</v>
      </c>
      <c r="F526" s="92">
        <v>0</v>
      </c>
      <c r="G526" s="92">
        <v>0</v>
      </c>
      <c r="H526" s="92">
        <v>0</v>
      </c>
      <c r="I526" s="92">
        <v>0</v>
      </c>
      <c r="J526" s="92">
        <v>0</v>
      </c>
    </row>
    <row r="527" spans="1:10" x14ac:dyDescent="0.25">
      <c r="A527" s="61">
        <v>33025</v>
      </c>
      <c r="B527" s="96">
        <f t="shared" si="31"/>
        <v>1990</v>
      </c>
      <c r="C527" s="96">
        <f t="shared" si="32"/>
        <v>6</v>
      </c>
      <c r="D527" s="92">
        <v>0</v>
      </c>
      <c r="E527" s="92">
        <v>0</v>
      </c>
      <c r="F527" s="92">
        <v>0</v>
      </c>
      <c r="G527" s="92">
        <v>0</v>
      </c>
      <c r="H527" s="92">
        <v>0</v>
      </c>
      <c r="I527" s="92">
        <v>0</v>
      </c>
      <c r="J527" s="92">
        <v>0</v>
      </c>
    </row>
    <row r="528" spans="1:10" x14ac:dyDescent="0.25">
      <c r="A528" s="61">
        <v>33055</v>
      </c>
      <c r="B528" s="96">
        <f t="shared" si="31"/>
        <v>1990</v>
      </c>
      <c r="C528" s="96">
        <f t="shared" si="32"/>
        <v>7</v>
      </c>
      <c r="D528" s="92">
        <v>0</v>
      </c>
      <c r="E528" s="92">
        <v>0</v>
      </c>
      <c r="F528" s="92">
        <v>0</v>
      </c>
      <c r="G528" s="92">
        <v>0</v>
      </c>
      <c r="H528" s="92">
        <v>0</v>
      </c>
      <c r="I528" s="92">
        <v>0</v>
      </c>
      <c r="J528" s="92">
        <v>0</v>
      </c>
    </row>
    <row r="529" spans="1:10" x14ac:dyDescent="0.25">
      <c r="A529" s="61">
        <v>33086</v>
      </c>
      <c r="B529" s="96">
        <f t="shared" si="31"/>
        <v>1990</v>
      </c>
      <c r="C529" s="96">
        <f t="shared" si="32"/>
        <v>8</v>
      </c>
      <c r="D529" s="92">
        <v>0</v>
      </c>
      <c r="E529" s="92">
        <v>0</v>
      </c>
      <c r="F529" s="92">
        <v>0</v>
      </c>
      <c r="G529" s="92">
        <v>0</v>
      </c>
      <c r="H529" s="92">
        <v>0</v>
      </c>
      <c r="I529" s="92">
        <v>0</v>
      </c>
      <c r="J529" s="92">
        <v>0</v>
      </c>
    </row>
    <row r="530" spans="1:10" x14ac:dyDescent="0.25">
      <c r="A530" s="61">
        <v>33117</v>
      </c>
      <c r="B530" s="96">
        <f t="shared" si="31"/>
        <v>1990</v>
      </c>
      <c r="C530" s="96">
        <f t="shared" si="32"/>
        <v>9</v>
      </c>
      <c r="D530" s="92">
        <v>0</v>
      </c>
      <c r="E530" s="92">
        <v>0</v>
      </c>
      <c r="F530" s="92">
        <v>0</v>
      </c>
      <c r="G530" s="92">
        <v>0</v>
      </c>
      <c r="H530" s="92">
        <v>0</v>
      </c>
      <c r="I530" s="92">
        <v>0</v>
      </c>
      <c r="J530" s="92">
        <v>0</v>
      </c>
    </row>
    <row r="531" spans="1:10" x14ac:dyDescent="0.25">
      <c r="A531" s="61">
        <v>33147</v>
      </c>
      <c r="B531" s="96">
        <f t="shared" si="31"/>
        <v>1990</v>
      </c>
      <c r="C531" s="96">
        <f t="shared" si="32"/>
        <v>10</v>
      </c>
      <c r="D531" s="92">
        <v>0</v>
      </c>
      <c r="E531" s="92">
        <v>0</v>
      </c>
      <c r="F531" s="92">
        <v>0</v>
      </c>
      <c r="G531" s="92">
        <v>0</v>
      </c>
      <c r="H531" s="92">
        <v>0</v>
      </c>
      <c r="I531" s="92">
        <v>0</v>
      </c>
      <c r="J531" s="92">
        <v>0</v>
      </c>
    </row>
    <row r="532" spans="1:10" x14ac:dyDescent="0.25">
      <c r="A532" s="61">
        <v>33178</v>
      </c>
      <c r="B532" s="96">
        <f t="shared" si="31"/>
        <v>1990</v>
      </c>
      <c r="C532" s="96">
        <f t="shared" si="32"/>
        <v>11</v>
      </c>
      <c r="D532" s="92">
        <v>0</v>
      </c>
      <c r="E532" s="92">
        <v>0</v>
      </c>
      <c r="F532" s="92">
        <v>0</v>
      </c>
      <c r="G532" s="92">
        <v>0</v>
      </c>
      <c r="H532" s="92">
        <v>0</v>
      </c>
      <c r="I532" s="92">
        <v>0</v>
      </c>
      <c r="J532" s="92">
        <v>0</v>
      </c>
    </row>
    <row r="533" spans="1:10" x14ac:dyDescent="0.25">
      <c r="A533" s="61">
        <v>33208</v>
      </c>
      <c r="B533" s="96">
        <f t="shared" si="31"/>
        <v>1990</v>
      </c>
      <c r="C533" s="96">
        <f t="shared" si="32"/>
        <v>12</v>
      </c>
      <c r="D533" s="92">
        <v>0</v>
      </c>
      <c r="E533" s="92">
        <v>0</v>
      </c>
      <c r="F533" s="92">
        <v>0</v>
      </c>
      <c r="G533" s="92">
        <v>0</v>
      </c>
      <c r="H533" s="92">
        <v>0</v>
      </c>
      <c r="I533" s="92">
        <v>0</v>
      </c>
      <c r="J533" s="92">
        <v>0</v>
      </c>
    </row>
    <row r="534" spans="1:10" x14ac:dyDescent="0.25">
      <c r="A534" s="61">
        <v>33239</v>
      </c>
      <c r="B534" s="96">
        <f t="shared" si="31"/>
        <v>1991</v>
      </c>
      <c r="C534" s="96">
        <f t="shared" si="32"/>
        <v>1</v>
      </c>
      <c r="D534" s="92">
        <v>0</v>
      </c>
      <c r="E534" s="92">
        <v>0</v>
      </c>
      <c r="F534" s="92">
        <v>0</v>
      </c>
      <c r="G534" s="92">
        <v>0</v>
      </c>
      <c r="H534" s="92">
        <v>0</v>
      </c>
      <c r="I534" s="92">
        <v>0</v>
      </c>
      <c r="J534" s="92">
        <v>0</v>
      </c>
    </row>
    <row r="535" spans="1:10" x14ac:dyDescent="0.25">
      <c r="A535" s="61">
        <v>33270</v>
      </c>
      <c r="B535" s="96">
        <f t="shared" si="31"/>
        <v>1991</v>
      </c>
      <c r="C535" s="96">
        <f t="shared" si="32"/>
        <v>2</v>
      </c>
      <c r="D535" s="92">
        <v>0</v>
      </c>
      <c r="E535" s="92">
        <v>0</v>
      </c>
      <c r="F535" s="92">
        <v>0</v>
      </c>
      <c r="G535" s="92">
        <v>0</v>
      </c>
      <c r="H535" s="92">
        <v>0</v>
      </c>
      <c r="I535" s="92">
        <v>0</v>
      </c>
      <c r="J535" s="92">
        <v>0</v>
      </c>
    </row>
    <row r="536" spans="1:10" x14ac:dyDescent="0.25">
      <c r="A536" s="61">
        <v>33298</v>
      </c>
      <c r="B536" s="96">
        <f t="shared" si="31"/>
        <v>1991</v>
      </c>
      <c r="C536" s="96">
        <f t="shared" si="32"/>
        <v>3</v>
      </c>
      <c r="D536" s="92">
        <v>717.35180036825182</v>
      </c>
      <c r="E536" s="92">
        <v>881.475991198006</v>
      </c>
      <c r="F536" s="92">
        <v>1383.0690238462437</v>
      </c>
      <c r="G536" s="92">
        <v>1420.8729104980412</v>
      </c>
      <c r="H536" s="92">
        <v>1452.222475038556</v>
      </c>
      <c r="I536" s="92">
        <v>2038.643741149363</v>
      </c>
      <c r="J536" s="92">
        <v>2074.6035357693654</v>
      </c>
    </row>
    <row r="537" spans="1:10" x14ac:dyDescent="0.25">
      <c r="A537" s="61">
        <v>33329</v>
      </c>
      <c r="B537" s="96">
        <f t="shared" si="31"/>
        <v>1991</v>
      </c>
      <c r="C537" s="96">
        <f t="shared" si="32"/>
        <v>4</v>
      </c>
      <c r="D537" s="92">
        <v>0</v>
      </c>
      <c r="E537" s="92">
        <v>0</v>
      </c>
      <c r="F537" s="92">
        <v>0</v>
      </c>
      <c r="G537" s="92">
        <v>0</v>
      </c>
      <c r="H537" s="92">
        <v>0</v>
      </c>
      <c r="I537" s="92">
        <v>0</v>
      </c>
      <c r="J537" s="92">
        <v>0</v>
      </c>
    </row>
    <row r="538" spans="1:10" x14ac:dyDescent="0.25">
      <c r="A538" s="61">
        <v>33359</v>
      </c>
      <c r="B538" s="96">
        <f t="shared" si="31"/>
        <v>1991</v>
      </c>
      <c r="C538" s="96">
        <f t="shared" si="32"/>
        <v>5</v>
      </c>
      <c r="D538" s="92">
        <v>0</v>
      </c>
      <c r="E538" s="92">
        <v>0</v>
      </c>
      <c r="F538" s="92">
        <v>0</v>
      </c>
      <c r="G538" s="92">
        <v>0</v>
      </c>
      <c r="H538" s="92">
        <v>0</v>
      </c>
      <c r="I538" s="92">
        <v>0</v>
      </c>
      <c r="J538" s="92">
        <v>0</v>
      </c>
    </row>
    <row r="539" spans="1:10" x14ac:dyDescent="0.25">
      <c r="A539" s="61">
        <v>33390</v>
      </c>
      <c r="B539" s="96">
        <f t="shared" si="31"/>
        <v>1991</v>
      </c>
      <c r="C539" s="96">
        <f t="shared" si="32"/>
        <v>6</v>
      </c>
      <c r="D539" s="92">
        <v>0</v>
      </c>
      <c r="E539" s="92">
        <v>0</v>
      </c>
      <c r="F539" s="92">
        <v>0</v>
      </c>
      <c r="G539" s="92">
        <v>0</v>
      </c>
      <c r="H539" s="92">
        <v>0</v>
      </c>
      <c r="I539" s="92">
        <v>0</v>
      </c>
      <c r="J539" s="92">
        <v>0</v>
      </c>
    </row>
    <row r="540" spans="1:10" x14ac:dyDescent="0.25">
      <c r="A540" s="61">
        <v>33420</v>
      </c>
      <c r="B540" s="96">
        <f t="shared" si="31"/>
        <v>1991</v>
      </c>
      <c r="C540" s="96">
        <f t="shared" si="32"/>
        <v>7</v>
      </c>
      <c r="D540" s="92">
        <v>0</v>
      </c>
      <c r="E540" s="92">
        <v>0</v>
      </c>
      <c r="F540" s="92">
        <v>0</v>
      </c>
      <c r="G540" s="92">
        <v>0</v>
      </c>
      <c r="H540" s="92">
        <v>0</v>
      </c>
      <c r="I540" s="92">
        <v>0</v>
      </c>
      <c r="J540" s="92">
        <v>0</v>
      </c>
    </row>
    <row r="541" spans="1:10" x14ac:dyDescent="0.25">
      <c r="A541" s="61">
        <v>33451</v>
      </c>
      <c r="B541" s="96">
        <f t="shared" si="31"/>
        <v>1991</v>
      </c>
      <c r="C541" s="96">
        <f t="shared" si="32"/>
        <v>8</v>
      </c>
      <c r="D541" s="92">
        <v>0</v>
      </c>
      <c r="E541" s="92">
        <v>0</v>
      </c>
      <c r="F541" s="92">
        <v>0</v>
      </c>
      <c r="G541" s="92">
        <v>0</v>
      </c>
      <c r="H541" s="92">
        <v>0</v>
      </c>
      <c r="I541" s="92">
        <v>0</v>
      </c>
      <c r="J541" s="92">
        <v>0</v>
      </c>
    </row>
    <row r="542" spans="1:10" x14ac:dyDescent="0.25">
      <c r="A542" s="61">
        <v>33482</v>
      </c>
      <c r="B542" s="96">
        <f t="shared" si="31"/>
        <v>1991</v>
      </c>
      <c r="C542" s="96">
        <f t="shared" si="32"/>
        <v>9</v>
      </c>
      <c r="D542" s="92">
        <v>0</v>
      </c>
      <c r="E542" s="92">
        <v>0</v>
      </c>
      <c r="F542" s="92">
        <v>0</v>
      </c>
      <c r="G542" s="92">
        <v>0</v>
      </c>
      <c r="H542" s="92">
        <v>0</v>
      </c>
      <c r="I542" s="92">
        <v>0</v>
      </c>
      <c r="J542" s="92">
        <v>0</v>
      </c>
    </row>
    <row r="543" spans="1:10" x14ac:dyDescent="0.25">
      <c r="A543" s="61">
        <v>33512</v>
      </c>
      <c r="B543" s="96">
        <f t="shared" si="31"/>
        <v>1991</v>
      </c>
      <c r="C543" s="96">
        <f t="shared" si="32"/>
        <v>10</v>
      </c>
      <c r="D543" s="92">
        <v>0</v>
      </c>
      <c r="E543" s="92">
        <v>0</v>
      </c>
      <c r="F543" s="92">
        <v>0</v>
      </c>
      <c r="G543" s="92">
        <v>0</v>
      </c>
      <c r="H543" s="92">
        <v>0</v>
      </c>
      <c r="I543" s="92">
        <v>0</v>
      </c>
      <c r="J543" s="92">
        <v>0</v>
      </c>
    </row>
    <row r="544" spans="1:10" x14ac:dyDescent="0.25">
      <c r="A544" s="61">
        <v>33543</v>
      </c>
      <c r="B544" s="96">
        <f t="shared" si="31"/>
        <v>1991</v>
      </c>
      <c r="C544" s="96">
        <f t="shared" si="32"/>
        <v>11</v>
      </c>
      <c r="D544" s="92">
        <v>0</v>
      </c>
      <c r="E544" s="92">
        <v>0</v>
      </c>
      <c r="F544" s="92">
        <v>0</v>
      </c>
      <c r="G544" s="92">
        <v>0</v>
      </c>
      <c r="H544" s="92">
        <v>0</v>
      </c>
      <c r="I544" s="92">
        <v>0</v>
      </c>
      <c r="J544" s="92">
        <v>0</v>
      </c>
    </row>
    <row r="545" spans="1:10" x14ac:dyDescent="0.25">
      <c r="A545" s="61">
        <v>33573</v>
      </c>
      <c r="B545" s="96">
        <f t="shared" si="31"/>
        <v>1991</v>
      </c>
      <c r="C545" s="96">
        <f t="shared" si="32"/>
        <v>12</v>
      </c>
      <c r="D545" s="92">
        <v>0</v>
      </c>
      <c r="E545" s="92">
        <v>0</v>
      </c>
      <c r="F545" s="92">
        <v>0</v>
      </c>
      <c r="G545" s="92">
        <v>0</v>
      </c>
      <c r="H545" s="92">
        <v>0</v>
      </c>
      <c r="I545" s="92">
        <v>0</v>
      </c>
      <c r="J545" s="92">
        <v>0</v>
      </c>
    </row>
    <row r="546" spans="1:10" x14ac:dyDescent="0.25">
      <c r="A546" s="61">
        <v>33604</v>
      </c>
      <c r="B546" s="96">
        <f t="shared" si="31"/>
        <v>1992</v>
      </c>
      <c r="C546" s="96">
        <f t="shared" si="32"/>
        <v>1</v>
      </c>
      <c r="D546" s="92">
        <v>0</v>
      </c>
      <c r="E546" s="92">
        <v>0</v>
      </c>
      <c r="F546" s="92">
        <v>0</v>
      </c>
      <c r="G546" s="92">
        <v>0</v>
      </c>
      <c r="H546" s="92">
        <v>0</v>
      </c>
      <c r="I546" s="92">
        <v>0</v>
      </c>
      <c r="J546" s="92">
        <v>0</v>
      </c>
    </row>
    <row r="547" spans="1:10" x14ac:dyDescent="0.25">
      <c r="A547" s="61">
        <v>33635</v>
      </c>
      <c r="B547" s="96">
        <f t="shared" si="31"/>
        <v>1992</v>
      </c>
      <c r="C547" s="96">
        <f t="shared" si="32"/>
        <v>2</v>
      </c>
      <c r="D547" s="92">
        <v>0</v>
      </c>
      <c r="E547" s="92">
        <v>0</v>
      </c>
      <c r="F547" s="92">
        <v>0</v>
      </c>
      <c r="G547" s="92">
        <v>0</v>
      </c>
      <c r="H547" s="92">
        <v>0</v>
      </c>
      <c r="I547" s="92">
        <v>0</v>
      </c>
      <c r="J547" s="92">
        <v>0</v>
      </c>
    </row>
    <row r="548" spans="1:10" x14ac:dyDescent="0.25">
      <c r="A548" s="61">
        <v>33664</v>
      </c>
      <c r="B548" s="96">
        <f t="shared" si="31"/>
        <v>1992</v>
      </c>
      <c r="C548" s="96">
        <f t="shared" si="32"/>
        <v>3</v>
      </c>
      <c r="D548" s="92">
        <v>0</v>
      </c>
      <c r="E548" s="92">
        <v>0</v>
      </c>
      <c r="F548" s="92">
        <v>0</v>
      </c>
      <c r="G548" s="92">
        <v>0</v>
      </c>
      <c r="H548" s="92">
        <v>0</v>
      </c>
      <c r="I548" s="92">
        <v>0</v>
      </c>
      <c r="J548" s="92">
        <v>0</v>
      </c>
    </row>
    <row r="549" spans="1:10" x14ac:dyDescent="0.25">
      <c r="A549" s="61">
        <v>33695</v>
      </c>
      <c r="B549" s="96">
        <f t="shared" si="31"/>
        <v>1992</v>
      </c>
      <c r="C549" s="96">
        <f t="shared" si="32"/>
        <v>4</v>
      </c>
      <c r="D549" s="92">
        <v>0</v>
      </c>
      <c r="E549" s="92">
        <v>0</v>
      </c>
      <c r="F549" s="92">
        <v>0</v>
      </c>
      <c r="G549" s="92">
        <v>0</v>
      </c>
      <c r="H549" s="92">
        <v>0</v>
      </c>
      <c r="I549" s="92">
        <v>0</v>
      </c>
      <c r="J549" s="92">
        <v>0</v>
      </c>
    </row>
    <row r="550" spans="1:10" x14ac:dyDescent="0.25">
      <c r="A550" s="61">
        <v>33725</v>
      </c>
      <c r="B550" s="96">
        <f t="shared" si="31"/>
        <v>1992</v>
      </c>
      <c r="C550" s="96">
        <f t="shared" si="32"/>
        <v>5</v>
      </c>
      <c r="D550" s="92">
        <v>0</v>
      </c>
      <c r="E550" s="92">
        <v>0</v>
      </c>
      <c r="F550" s="92">
        <v>0</v>
      </c>
      <c r="G550" s="92">
        <v>0</v>
      </c>
      <c r="H550" s="92">
        <v>0</v>
      </c>
      <c r="I550" s="92">
        <v>0</v>
      </c>
      <c r="J550" s="92">
        <v>0</v>
      </c>
    </row>
    <row r="551" spans="1:10" x14ac:dyDescent="0.25">
      <c r="A551" s="61">
        <v>33756</v>
      </c>
      <c r="B551" s="96">
        <f t="shared" si="31"/>
        <v>1992</v>
      </c>
      <c r="C551" s="96">
        <f t="shared" si="32"/>
        <v>6</v>
      </c>
      <c r="D551" s="92">
        <v>0</v>
      </c>
      <c r="E551" s="92">
        <v>0</v>
      </c>
      <c r="F551" s="92">
        <v>0</v>
      </c>
      <c r="G551" s="92">
        <v>0</v>
      </c>
      <c r="H551" s="92">
        <v>0</v>
      </c>
      <c r="I551" s="92">
        <v>0</v>
      </c>
      <c r="J551" s="92">
        <v>0</v>
      </c>
    </row>
    <row r="552" spans="1:10" x14ac:dyDescent="0.25">
      <c r="A552" s="61">
        <v>33786</v>
      </c>
      <c r="B552" s="96">
        <f t="shared" si="31"/>
        <v>1992</v>
      </c>
      <c r="C552" s="96">
        <f t="shared" si="32"/>
        <v>7</v>
      </c>
      <c r="D552" s="92">
        <v>0</v>
      </c>
      <c r="E552" s="92">
        <v>0</v>
      </c>
      <c r="F552" s="92">
        <v>0</v>
      </c>
      <c r="G552" s="92">
        <v>0</v>
      </c>
      <c r="H552" s="92">
        <v>0</v>
      </c>
      <c r="I552" s="92">
        <v>0</v>
      </c>
      <c r="J552" s="92">
        <v>0</v>
      </c>
    </row>
    <row r="553" spans="1:10" x14ac:dyDescent="0.25">
      <c r="A553" s="61">
        <v>33817</v>
      </c>
      <c r="B553" s="96">
        <f t="shared" si="31"/>
        <v>1992</v>
      </c>
      <c r="C553" s="96">
        <f t="shared" si="32"/>
        <v>8</v>
      </c>
      <c r="D553" s="92">
        <v>0</v>
      </c>
      <c r="E553" s="92">
        <v>0</v>
      </c>
      <c r="F553" s="92">
        <v>0</v>
      </c>
      <c r="G553" s="92">
        <v>0</v>
      </c>
      <c r="H553" s="92">
        <v>0</v>
      </c>
      <c r="I553" s="92">
        <v>0</v>
      </c>
      <c r="J553" s="92">
        <v>0</v>
      </c>
    </row>
    <row r="554" spans="1:10" x14ac:dyDescent="0.25">
      <c r="A554" s="61">
        <v>33848</v>
      </c>
      <c r="B554" s="96">
        <f t="shared" si="31"/>
        <v>1992</v>
      </c>
      <c r="C554" s="96">
        <f t="shared" si="32"/>
        <v>9</v>
      </c>
      <c r="D554" s="92">
        <v>0</v>
      </c>
      <c r="E554" s="92">
        <v>0</v>
      </c>
      <c r="F554" s="92">
        <v>0</v>
      </c>
      <c r="G554" s="92">
        <v>0</v>
      </c>
      <c r="H554" s="92">
        <v>0</v>
      </c>
      <c r="I554" s="92">
        <v>0</v>
      </c>
      <c r="J554" s="92">
        <v>0</v>
      </c>
    </row>
    <row r="555" spans="1:10" x14ac:dyDescent="0.25">
      <c r="A555" s="61">
        <v>33878</v>
      </c>
      <c r="B555" s="96">
        <f t="shared" si="31"/>
        <v>1992</v>
      </c>
      <c r="C555" s="96">
        <f t="shared" si="32"/>
        <v>10</v>
      </c>
      <c r="D555" s="92">
        <v>0</v>
      </c>
      <c r="E555" s="92">
        <v>0</v>
      </c>
      <c r="F555" s="92">
        <v>0</v>
      </c>
      <c r="G555" s="92">
        <v>0</v>
      </c>
      <c r="H555" s="92">
        <v>0</v>
      </c>
      <c r="I555" s="92">
        <v>0</v>
      </c>
      <c r="J555" s="92">
        <v>0</v>
      </c>
    </row>
    <row r="556" spans="1:10" x14ac:dyDescent="0.25">
      <c r="A556" s="61">
        <v>33909</v>
      </c>
      <c r="B556" s="96">
        <f t="shared" si="31"/>
        <v>1992</v>
      </c>
      <c r="C556" s="96">
        <f t="shared" si="32"/>
        <v>11</v>
      </c>
      <c r="D556" s="92">
        <v>0</v>
      </c>
      <c r="E556" s="92">
        <v>0</v>
      </c>
      <c r="F556" s="92">
        <v>0</v>
      </c>
      <c r="G556" s="92">
        <v>0</v>
      </c>
      <c r="H556" s="92">
        <v>0</v>
      </c>
      <c r="I556" s="92">
        <v>0</v>
      </c>
      <c r="J556" s="92">
        <v>0</v>
      </c>
    </row>
    <row r="557" spans="1:10" x14ac:dyDescent="0.25">
      <c r="A557" s="61">
        <v>33939</v>
      </c>
      <c r="B557" s="96">
        <f t="shared" si="31"/>
        <v>1992</v>
      </c>
      <c r="C557" s="96">
        <f t="shared" si="32"/>
        <v>12</v>
      </c>
      <c r="D557" s="92">
        <v>0</v>
      </c>
      <c r="E557" s="92">
        <v>0</v>
      </c>
      <c r="F557" s="92">
        <v>0</v>
      </c>
      <c r="G557" s="92">
        <v>0</v>
      </c>
      <c r="H557" s="92">
        <v>0</v>
      </c>
      <c r="I557" s="92">
        <v>0</v>
      </c>
      <c r="J557" s="92">
        <v>0</v>
      </c>
    </row>
    <row r="558" spans="1:10" x14ac:dyDescent="0.25">
      <c r="A558" s="61">
        <v>33970</v>
      </c>
      <c r="B558" s="96">
        <f t="shared" si="31"/>
        <v>1993</v>
      </c>
      <c r="C558" s="96">
        <f t="shared" si="32"/>
        <v>1</v>
      </c>
      <c r="D558" s="92">
        <v>0</v>
      </c>
      <c r="E558" s="92">
        <v>0</v>
      </c>
      <c r="F558" s="92">
        <v>0</v>
      </c>
      <c r="G558" s="92">
        <v>0</v>
      </c>
      <c r="H558" s="92">
        <v>0</v>
      </c>
      <c r="I558" s="92">
        <v>0</v>
      </c>
      <c r="J558" s="92">
        <v>0</v>
      </c>
    </row>
    <row r="559" spans="1:10" x14ac:dyDescent="0.25">
      <c r="A559" s="61">
        <v>34001</v>
      </c>
      <c r="B559" s="96">
        <f t="shared" si="31"/>
        <v>1993</v>
      </c>
      <c r="C559" s="96">
        <f t="shared" si="32"/>
        <v>2</v>
      </c>
      <c r="D559" s="92">
        <v>0</v>
      </c>
      <c r="E559" s="92">
        <v>0</v>
      </c>
      <c r="F559" s="92">
        <v>0</v>
      </c>
      <c r="G559" s="92">
        <v>0</v>
      </c>
      <c r="H559" s="92">
        <v>0</v>
      </c>
      <c r="I559" s="92">
        <v>0</v>
      </c>
      <c r="J559" s="92">
        <v>0</v>
      </c>
    </row>
    <row r="560" spans="1:10" x14ac:dyDescent="0.25">
      <c r="A560" s="61">
        <v>34029</v>
      </c>
      <c r="B560" s="96">
        <f t="shared" si="31"/>
        <v>1993</v>
      </c>
      <c r="C560" s="96">
        <f t="shared" si="32"/>
        <v>3</v>
      </c>
      <c r="D560" s="92">
        <v>0</v>
      </c>
      <c r="E560" s="92">
        <v>0</v>
      </c>
      <c r="F560" s="92">
        <v>0</v>
      </c>
      <c r="G560" s="92">
        <v>0</v>
      </c>
      <c r="H560" s="92">
        <v>0</v>
      </c>
      <c r="I560" s="92">
        <v>0</v>
      </c>
      <c r="J560" s="92">
        <v>0</v>
      </c>
    </row>
    <row r="561" spans="1:10" x14ac:dyDescent="0.25">
      <c r="A561" s="61">
        <v>34060</v>
      </c>
      <c r="B561" s="96">
        <f t="shared" si="31"/>
        <v>1993</v>
      </c>
      <c r="C561" s="96">
        <f t="shared" si="32"/>
        <v>4</v>
      </c>
      <c r="D561" s="92">
        <v>705.52183386557795</v>
      </c>
      <c r="E561" s="92">
        <v>866.93942567544025</v>
      </c>
      <c r="F561" s="92">
        <v>1360.2606051392893</v>
      </c>
      <c r="G561" s="92">
        <v>1397.4410616797632</v>
      </c>
      <c r="H561" s="92">
        <v>1428.2736353962537</v>
      </c>
      <c r="I561" s="92">
        <v>2005.024131975312</v>
      </c>
      <c r="J561" s="92">
        <v>2040.3909077089338</v>
      </c>
    </row>
    <row r="562" spans="1:10" x14ac:dyDescent="0.25">
      <c r="A562" s="61">
        <v>34090</v>
      </c>
      <c r="B562" s="96">
        <f t="shared" si="31"/>
        <v>1993</v>
      </c>
      <c r="C562" s="96">
        <f t="shared" si="32"/>
        <v>5</v>
      </c>
      <c r="D562" s="92">
        <v>0</v>
      </c>
      <c r="E562" s="92">
        <v>0</v>
      </c>
      <c r="F562" s="92">
        <v>0</v>
      </c>
      <c r="G562" s="92">
        <v>0</v>
      </c>
      <c r="H562" s="92">
        <v>0</v>
      </c>
      <c r="I562" s="92">
        <v>0</v>
      </c>
      <c r="J562" s="92">
        <v>0</v>
      </c>
    </row>
    <row r="563" spans="1:10" x14ac:dyDescent="0.25">
      <c r="A563" s="61">
        <v>34121</v>
      </c>
      <c r="B563" s="96">
        <f t="shared" si="31"/>
        <v>1993</v>
      </c>
      <c r="C563" s="96">
        <f t="shared" si="32"/>
        <v>6</v>
      </c>
      <c r="D563" s="92">
        <v>0</v>
      </c>
      <c r="E563" s="92">
        <v>0</v>
      </c>
      <c r="F563" s="92">
        <v>0</v>
      </c>
      <c r="G563" s="92">
        <v>0</v>
      </c>
      <c r="H563" s="92">
        <v>0</v>
      </c>
      <c r="I563" s="92">
        <v>0</v>
      </c>
      <c r="J563" s="92">
        <v>0</v>
      </c>
    </row>
    <row r="564" spans="1:10" x14ac:dyDescent="0.25">
      <c r="A564" s="61">
        <v>34151</v>
      </c>
      <c r="B564" s="96">
        <f t="shared" si="31"/>
        <v>1993</v>
      </c>
      <c r="C564" s="96">
        <f t="shared" si="32"/>
        <v>7</v>
      </c>
      <c r="D564" s="92">
        <v>0</v>
      </c>
      <c r="E564" s="92">
        <v>0</v>
      </c>
      <c r="F564" s="92">
        <v>0</v>
      </c>
      <c r="G564" s="92">
        <v>0</v>
      </c>
      <c r="H564" s="92">
        <v>0</v>
      </c>
      <c r="I564" s="92">
        <v>0</v>
      </c>
      <c r="J564" s="92">
        <v>0</v>
      </c>
    </row>
    <row r="565" spans="1:10" x14ac:dyDescent="0.25">
      <c r="A565" s="61">
        <v>34182</v>
      </c>
      <c r="B565" s="96">
        <f t="shared" si="31"/>
        <v>1993</v>
      </c>
      <c r="C565" s="96">
        <f t="shared" si="32"/>
        <v>8</v>
      </c>
      <c r="D565" s="92">
        <v>0</v>
      </c>
      <c r="E565" s="92">
        <v>0</v>
      </c>
      <c r="F565" s="92">
        <v>0</v>
      </c>
      <c r="G565" s="92">
        <v>0</v>
      </c>
      <c r="H565" s="92">
        <v>0</v>
      </c>
      <c r="I565" s="92">
        <v>0</v>
      </c>
      <c r="J565" s="92">
        <v>0</v>
      </c>
    </row>
    <row r="566" spans="1:10" x14ac:dyDescent="0.25">
      <c r="A566" s="61">
        <v>34213</v>
      </c>
      <c r="B566" s="96">
        <f t="shared" si="31"/>
        <v>1993</v>
      </c>
      <c r="C566" s="96">
        <f t="shared" si="32"/>
        <v>9</v>
      </c>
      <c r="D566" s="92">
        <v>0</v>
      </c>
      <c r="E566" s="92">
        <v>0</v>
      </c>
      <c r="F566" s="92">
        <v>0</v>
      </c>
      <c r="G566" s="92">
        <v>0</v>
      </c>
      <c r="H566" s="92">
        <v>0</v>
      </c>
      <c r="I566" s="92">
        <v>0</v>
      </c>
      <c r="J566" s="92">
        <v>0</v>
      </c>
    </row>
    <row r="567" spans="1:10" x14ac:dyDescent="0.25">
      <c r="A567" s="61">
        <v>34243</v>
      </c>
      <c r="B567" s="96">
        <f t="shared" si="31"/>
        <v>1993</v>
      </c>
      <c r="C567" s="96">
        <f t="shared" si="32"/>
        <v>10</v>
      </c>
      <c r="D567" s="92">
        <v>0</v>
      </c>
      <c r="E567" s="92">
        <v>0</v>
      </c>
      <c r="F567" s="92">
        <v>0</v>
      </c>
      <c r="G567" s="92">
        <v>0</v>
      </c>
      <c r="H567" s="92">
        <v>0</v>
      </c>
      <c r="I567" s="92">
        <v>0</v>
      </c>
      <c r="J567" s="92">
        <v>0</v>
      </c>
    </row>
    <row r="568" spans="1:10" x14ac:dyDescent="0.25">
      <c r="A568" s="61">
        <v>34274</v>
      </c>
      <c r="B568" s="96">
        <f t="shared" si="31"/>
        <v>1993</v>
      </c>
      <c r="C568" s="96">
        <f t="shared" si="32"/>
        <v>11</v>
      </c>
      <c r="D568" s="92">
        <v>0</v>
      </c>
      <c r="E568" s="92">
        <v>0</v>
      </c>
      <c r="F568" s="92">
        <v>0</v>
      </c>
      <c r="G568" s="92">
        <v>0</v>
      </c>
      <c r="H568" s="92">
        <v>0</v>
      </c>
      <c r="I568" s="92">
        <v>0</v>
      </c>
      <c r="J568" s="92">
        <v>0</v>
      </c>
    </row>
    <row r="569" spans="1:10" x14ac:dyDescent="0.25">
      <c r="A569" s="61">
        <v>34304</v>
      </c>
      <c r="B569" s="96">
        <f t="shared" si="31"/>
        <v>1993</v>
      </c>
      <c r="C569" s="96">
        <f t="shared" si="32"/>
        <v>12</v>
      </c>
      <c r="D569" s="92">
        <v>0</v>
      </c>
      <c r="E569" s="92">
        <v>0</v>
      </c>
      <c r="F569" s="92">
        <v>0</v>
      </c>
      <c r="G569" s="92">
        <v>0</v>
      </c>
      <c r="H569" s="92">
        <v>0</v>
      </c>
      <c r="I569" s="92">
        <v>0</v>
      </c>
      <c r="J569" s="92">
        <v>0</v>
      </c>
    </row>
    <row r="570" spans="1:10" x14ac:dyDescent="0.25">
      <c r="A570" s="61">
        <v>34335</v>
      </c>
      <c r="B570" s="96">
        <f t="shared" si="31"/>
        <v>1994</v>
      </c>
      <c r="C570" s="96">
        <f t="shared" si="32"/>
        <v>1</v>
      </c>
      <c r="D570" s="92">
        <v>0</v>
      </c>
      <c r="E570" s="92">
        <v>0</v>
      </c>
      <c r="F570" s="92">
        <v>0</v>
      </c>
      <c r="G570" s="92">
        <v>0</v>
      </c>
      <c r="H570" s="92">
        <v>0</v>
      </c>
      <c r="I570" s="92">
        <v>0</v>
      </c>
      <c r="J570" s="92">
        <v>0</v>
      </c>
    </row>
    <row r="571" spans="1:10" x14ac:dyDescent="0.25">
      <c r="A571" s="61">
        <v>34366</v>
      </c>
      <c r="B571" s="96">
        <f t="shared" si="31"/>
        <v>1994</v>
      </c>
      <c r="C571" s="96">
        <f t="shared" si="32"/>
        <v>2</v>
      </c>
      <c r="D571" s="92">
        <v>0</v>
      </c>
      <c r="E571" s="92">
        <v>0</v>
      </c>
      <c r="F571" s="92">
        <v>0</v>
      </c>
      <c r="G571" s="92">
        <v>0</v>
      </c>
      <c r="H571" s="92">
        <v>0</v>
      </c>
      <c r="I571" s="92">
        <v>0</v>
      </c>
      <c r="J571" s="92">
        <v>0</v>
      </c>
    </row>
    <row r="572" spans="1:10" x14ac:dyDescent="0.25">
      <c r="A572" s="61">
        <v>34394</v>
      </c>
      <c r="B572" s="96">
        <f t="shared" si="31"/>
        <v>1994</v>
      </c>
      <c r="C572" s="96">
        <f t="shared" si="32"/>
        <v>3</v>
      </c>
      <c r="D572" s="92">
        <v>738.20156702753127</v>
      </c>
      <c r="E572" s="92">
        <v>907.09601295413859</v>
      </c>
      <c r="F572" s="92">
        <v>1423.2678027523095</v>
      </c>
      <c r="G572" s="92">
        <v>1462.1704560275393</v>
      </c>
      <c r="H572" s="92">
        <v>1494.4311928899251</v>
      </c>
      <c r="I572" s="92">
        <v>2097.8967412569036</v>
      </c>
      <c r="J572" s="92">
        <v>2134.9017041284642</v>
      </c>
    </row>
    <row r="573" spans="1:10" x14ac:dyDescent="0.25">
      <c r="A573" s="61">
        <v>34425</v>
      </c>
      <c r="B573" s="96">
        <f t="shared" si="31"/>
        <v>1994</v>
      </c>
      <c r="C573" s="96">
        <f t="shared" si="32"/>
        <v>4</v>
      </c>
      <c r="D573" s="92">
        <v>0</v>
      </c>
      <c r="E573" s="92">
        <v>0</v>
      </c>
      <c r="F573" s="92">
        <v>0</v>
      </c>
      <c r="G573" s="92">
        <v>0</v>
      </c>
      <c r="H573" s="92">
        <v>0</v>
      </c>
      <c r="I573" s="92">
        <v>0</v>
      </c>
      <c r="J573" s="92">
        <v>0</v>
      </c>
    </row>
    <row r="574" spans="1:10" x14ac:dyDescent="0.25">
      <c r="A574" s="61">
        <v>34455</v>
      </c>
      <c r="B574" s="96">
        <f t="shared" si="31"/>
        <v>1994</v>
      </c>
      <c r="C574" s="96">
        <f t="shared" si="32"/>
        <v>5</v>
      </c>
      <c r="D574" s="92">
        <v>0</v>
      </c>
      <c r="E574" s="92">
        <v>0</v>
      </c>
      <c r="F574" s="92">
        <v>0</v>
      </c>
      <c r="G574" s="92">
        <v>0</v>
      </c>
      <c r="H574" s="92">
        <v>0</v>
      </c>
      <c r="I574" s="92">
        <v>0</v>
      </c>
      <c r="J574" s="92">
        <v>0</v>
      </c>
    </row>
    <row r="575" spans="1:10" x14ac:dyDescent="0.25">
      <c r="A575" s="61">
        <v>34486</v>
      </c>
      <c r="B575" s="96">
        <f t="shared" si="31"/>
        <v>1994</v>
      </c>
      <c r="C575" s="96">
        <f t="shared" si="32"/>
        <v>6</v>
      </c>
      <c r="D575" s="92">
        <v>0</v>
      </c>
      <c r="E575" s="92">
        <v>0</v>
      </c>
      <c r="F575" s="92">
        <v>0</v>
      </c>
      <c r="G575" s="92">
        <v>0</v>
      </c>
      <c r="H575" s="92">
        <v>0</v>
      </c>
      <c r="I575" s="92">
        <v>0</v>
      </c>
      <c r="J575" s="92">
        <v>0</v>
      </c>
    </row>
    <row r="576" spans="1:10" x14ac:dyDescent="0.25">
      <c r="A576" s="61">
        <v>34516</v>
      </c>
      <c r="B576" s="96">
        <f t="shared" si="31"/>
        <v>1994</v>
      </c>
      <c r="C576" s="96">
        <f t="shared" si="32"/>
        <v>7</v>
      </c>
      <c r="D576" s="92">
        <v>0</v>
      </c>
      <c r="E576" s="92">
        <v>0</v>
      </c>
      <c r="F576" s="92">
        <v>0</v>
      </c>
      <c r="G576" s="92">
        <v>0</v>
      </c>
      <c r="H576" s="92">
        <v>0</v>
      </c>
      <c r="I576" s="92">
        <v>0</v>
      </c>
      <c r="J576" s="92">
        <v>0</v>
      </c>
    </row>
    <row r="577" spans="1:10" x14ac:dyDescent="0.25">
      <c r="A577" s="61">
        <v>34547</v>
      </c>
      <c r="B577" s="96">
        <f t="shared" si="31"/>
        <v>1994</v>
      </c>
      <c r="C577" s="96">
        <f t="shared" si="32"/>
        <v>8</v>
      </c>
      <c r="D577" s="92">
        <v>0</v>
      </c>
      <c r="E577" s="92">
        <v>0</v>
      </c>
      <c r="F577" s="92">
        <v>0</v>
      </c>
      <c r="G577" s="92">
        <v>0</v>
      </c>
      <c r="H577" s="92">
        <v>0</v>
      </c>
      <c r="I577" s="92">
        <v>0</v>
      </c>
      <c r="J577" s="92">
        <v>0</v>
      </c>
    </row>
    <row r="578" spans="1:10" x14ac:dyDescent="0.25">
      <c r="A578" s="61">
        <v>34578</v>
      </c>
      <c r="B578" s="96">
        <f t="shared" si="31"/>
        <v>1994</v>
      </c>
      <c r="C578" s="96">
        <f t="shared" si="32"/>
        <v>9</v>
      </c>
      <c r="D578" s="92">
        <v>0</v>
      </c>
      <c r="E578" s="92">
        <v>0</v>
      </c>
      <c r="F578" s="92">
        <v>0</v>
      </c>
      <c r="G578" s="92">
        <v>0</v>
      </c>
      <c r="H578" s="92">
        <v>0</v>
      </c>
      <c r="I578" s="92">
        <v>0</v>
      </c>
      <c r="J578" s="92">
        <v>0</v>
      </c>
    </row>
    <row r="579" spans="1:10" x14ac:dyDescent="0.25">
      <c r="A579" s="61">
        <v>34608</v>
      </c>
      <c r="B579" s="96">
        <f t="shared" si="31"/>
        <v>1994</v>
      </c>
      <c r="C579" s="96">
        <f t="shared" si="32"/>
        <v>10</v>
      </c>
      <c r="D579" s="92">
        <v>0</v>
      </c>
      <c r="E579" s="92">
        <v>0</v>
      </c>
      <c r="F579" s="92">
        <v>0</v>
      </c>
      <c r="G579" s="92">
        <v>0</v>
      </c>
      <c r="H579" s="92">
        <v>0</v>
      </c>
      <c r="I579" s="92">
        <v>0</v>
      </c>
      <c r="J579" s="92">
        <v>0</v>
      </c>
    </row>
    <row r="580" spans="1:10" x14ac:dyDescent="0.25">
      <c r="A580" s="61">
        <v>34639</v>
      </c>
      <c r="B580" s="96">
        <f t="shared" si="31"/>
        <v>1994</v>
      </c>
      <c r="C580" s="96">
        <f t="shared" si="32"/>
        <v>11</v>
      </c>
      <c r="D580" s="92">
        <v>0</v>
      </c>
      <c r="E580" s="92">
        <v>0</v>
      </c>
      <c r="F580" s="92">
        <v>0</v>
      </c>
      <c r="G580" s="92">
        <v>0</v>
      </c>
      <c r="H580" s="92">
        <v>0</v>
      </c>
      <c r="I580" s="92">
        <v>0</v>
      </c>
      <c r="J580" s="92">
        <v>0</v>
      </c>
    </row>
    <row r="581" spans="1:10" x14ac:dyDescent="0.25">
      <c r="A581" s="61">
        <v>34669</v>
      </c>
      <c r="B581" s="96">
        <f t="shared" si="31"/>
        <v>1994</v>
      </c>
      <c r="C581" s="96">
        <f t="shared" si="32"/>
        <v>12</v>
      </c>
      <c r="D581" s="92">
        <v>0</v>
      </c>
      <c r="E581" s="92">
        <v>0</v>
      </c>
      <c r="F581" s="92">
        <v>0</v>
      </c>
      <c r="G581" s="92">
        <v>0</v>
      </c>
      <c r="H581" s="92">
        <v>0</v>
      </c>
      <c r="I581" s="92">
        <v>0</v>
      </c>
      <c r="J581" s="92">
        <v>0</v>
      </c>
    </row>
  </sheetData>
  <pageMargins left="0.7" right="0.7" top="0.75" bottom="0.75" header="0.3" footer="0.3"/>
  <pageSetup scale="10" orientation="portrait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Allocations</vt:lpstr>
      <vt:lpstr>Score Analysis</vt:lpstr>
      <vt:lpstr>WMC Loss McConaughy-GI</vt:lpstr>
      <vt:lpstr>Appendix E Table</vt:lpstr>
      <vt:lpstr>Appendix F Tables</vt:lpstr>
      <vt:lpstr>Appendix G 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Griebling</dc:creator>
  <cp:lastModifiedBy>Seth Turner</cp:lastModifiedBy>
  <cp:lastPrinted>2019-05-02T19:21:35Z</cp:lastPrinted>
  <dcterms:created xsi:type="dcterms:W3CDTF">2018-05-23T19:12:58Z</dcterms:created>
  <dcterms:modified xsi:type="dcterms:W3CDTF">2019-05-02T19:35:02Z</dcterms:modified>
</cp:coreProperties>
</file>